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NREBIZ\snre_web\SNREBiz Forms\Proposals\"/>
    </mc:Choice>
  </mc:AlternateContent>
  <xr:revisionPtr revIDLastSave="0" documentId="8_{6DEC8797-6D8D-445C-9550-CB9A3BF6D536}" xr6:coauthVersionLast="46" xr6:coauthVersionMax="46" xr10:uidLastSave="{00000000-0000-0000-0000-000000000000}"/>
  <bookViews>
    <workbookView xWindow="28680" yWindow="-120" windowWidth="29040" windowHeight="15840" tabRatio="633" xr2:uid="{00000000-000D-0000-FFFF-FFFF00000000}"/>
  </bookViews>
  <sheets>
    <sheet name="Full Year" sheetId="110" r:id="rId1"/>
    <sheet name="Split Year" sheetId="119" state="hidden" r:id="rId2"/>
    <sheet name="Travel - Sample Worksheet Only" sheetId="124" r:id="rId3"/>
    <sheet name="Values" sheetId="120" r:id="rId4"/>
    <sheet name="Annualized Salary Amounts" sheetId="123" r:id="rId5"/>
    <sheet name="Data" sheetId="122" state="hidden" r:id="rId6"/>
  </sheets>
  <externalReferences>
    <externalReference r:id="rId7"/>
  </externalReferences>
  <definedNames>
    <definedName name="CostShare">Data!$A$1:$A$2</definedName>
    <definedName name="InflationFactor">Values!$B$2:$B$5</definedName>
    <definedName name="InflationFactor2" localSheetId="2">[1]Lists!$B$21:$B$26</definedName>
    <definedName name="InflationFactor2">Values!$B$16:$B$21</definedName>
    <definedName name="_xlnm.Print_Area" localSheetId="0">'Full Year'!$A$1:$J$90</definedName>
    <definedName name="_xlnm.Print_Area" localSheetId="1">'Split Year'!$A$1:$M$122</definedName>
    <definedName name="_xlnm.Print_Titles" localSheetId="0">'Full Year'!$7:$8</definedName>
    <definedName name="_xlnm.Print_Titles" localSheetId="1">'Split Year'!$8:$10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10" l="1"/>
  <c r="C16" i="123" l="1"/>
  <c r="C15" i="123"/>
  <c r="C14" i="123"/>
  <c r="C13" i="123"/>
  <c r="C12" i="123"/>
  <c r="C11" i="123"/>
  <c r="C10" i="123"/>
  <c r="C9" i="123"/>
  <c r="C8" i="123"/>
  <c r="C7" i="123"/>
  <c r="B2" i="123" l="1"/>
  <c r="B3" i="123"/>
  <c r="E4" i="110"/>
  <c r="E38" i="110"/>
  <c r="E43" i="110"/>
  <c r="E51" i="110"/>
  <c r="E66" i="110"/>
  <c r="R16" i="110"/>
  <c r="S16" i="110" s="1"/>
  <c r="T16" i="110" s="1"/>
  <c r="Q8" i="110"/>
  <c r="R8" i="110" s="1"/>
  <c r="Q9" i="110"/>
  <c r="R9" i="110" s="1"/>
  <c r="S9" i="110" s="1"/>
  <c r="Q10" i="110"/>
  <c r="Q11" i="110"/>
  <c r="R11" i="110" s="1"/>
  <c r="R25" i="110" s="1"/>
  <c r="Q12" i="110"/>
  <c r="R12" i="110" s="1"/>
  <c r="Q13" i="110"/>
  <c r="Q14" i="110"/>
  <c r="R14" i="110" s="1"/>
  <c r="S14" i="110" s="1"/>
  <c r="Q15" i="110"/>
  <c r="Q29" i="110" s="1"/>
  <c r="Q16" i="110"/>
  <c r="Q17" i="110"/>
  <c r="Q31" i="110" s="1"/>
  <c r="P82" i="110"/>
  <c r="J79" i="110"/>
  <c r="R63" i="110"/>
  <c r="U78" i="110"/>
  <c r="T78" i="110"/>
  <c r="S78" i="110"/>
  <c r="R78" i="110"/>
  <c r="Q78" i="110"/>
  <c r="Q75" i="110"/>
  <c r="Q66" i="110"/>
  <c r="V65" i="110"/>
  <c r="V64" i="110"/>
  <c r="V62" i="110"/>
  <c r="V61" i="110"/>
  <c r="V60" i="110"/>
  <c r="V59" i="110"/>
  <c r="V58" i="110"/>
  <c r="V57" i="110"/>
  <c r="V56" i="110"/>
  <c r="V55" i="110"/>
  <c r="V54" i="110"/>
  <c r="U51" i="110"/>
  <c r="U76" i="110" s="1"/>
  <c r="T51" i="110"/>
  <c r="T76" i="110" s="1"/>
  <c r="S51" i="110"/>
  <c r="R51" i="110"/>
  <c r="R76" i="110" s="1"/>
  <c r="Q51" i="110"/>
  <c r="Q76" i="110"/>
  <c r="V50" i="110"/>
  <c r="V49" i="110"/>
  <c r="V48" i="110"/>
  <c r="V47" i="110"/>
  <c r="V46" i="110"/>
  <c r="U43" i="110"/>
  <c r="T43" i="110"/>
  <c r="S43" i="110"/>
  <c r="R43" i="110"/>
  <c r="V43" i="110" s="1"/>
  <c r="Q43" i="110"/>
  <c r="V42" i="110"/>
  <c r="V41" i="110"/>
  <c r="U38" i="110"/>
  <c r="U77" i="110" s="1"/>
  <c r="T38" i="110"/>
  <c r="T77" i="110"/>
  <c r="S38" i="110"/>
  <c r="S77" i="110" s="1"/>
  <c r="R38" i="110"/>
  <c r="V38" i="110" s="1"/>
  <c r="Q38" i="110"/>
  <c r="Q77" i="110" s="1"/>
  <c r="V37" i="110"/>
  <c r="V36" i="110"/>
  <c r="V35" i="110"/>
  <c r="N31" i="110"/>
  <c r="N30" i="110"/>
  <c r="N29" i="110"/>
  <c r="N28" i="110"/>
  <c r="N27" i="110"/>
  <c r="N26" i="110"/>
  <c r="N25" i="110"/>
  <c r="N24" i="110"/>
  <c r="N23" i="110"/>
  <c r="N22" i="110"/>
  <c r="N21" i="110"/>
  <c r="Q30" i="110"/>
  <c r="Q28" i="110"/>
  <c r="Q7" i="110"/>
  <c r="R7" i="110" s="1"/>
  <c r="Q22" i="110"/>
  <c r="Q26" i="110"/>
  <c r="Q25" i="110"/>
  <c r="Q24" i="110"/>
  <c r="F63" i="110"/>
  <c r="G63" i="110" s="1"/>
  <c r="G66" i="110" s="1"/>
  <c r="H51" i="110"/>
  <c r="H76" i="110" s="1"/>
  <c r="B23" i="110"/>
  <c r="B4" i="123"/>
  <c r="D15" i="123" s="1"/>
  <c r="E15" i="123" s="1"/>
  <c r="F15" i="123" s="1"/>
  <c r="G15" i="123" s="1"/>
  <c r="B22" i="110"/>
  <c r="B24" i="110"/>
  <c r="B25" i="110"/>
  <c r="B26" i="110"/>
  <c r="B27" i="110"/>
  <c r="B28" i="110"/>
  <c r="B29" i="110"/>
  <c r="B30" i="110"/>
  <c r="B31" i="110"/>
  <c r="B21" i="110"/>
  <c r="E16" i="110"/>
  <c r="E30" i="110" s="1"/>
  <c r="E12" i="124"/>
  <c r="E13" i="124"/>
  <c r="E14" i="124"/>
  <c r="E15" i="124"/>
  <c r="E16" i="124"/>
  <c r="E17" i="124"/>
  <c r="E18" i="124"/>
  <c r="E24" i="124"/>
  <c r="E25" i="124"/>
  <c r="E26" i="124"/>
  <c r="E27" i="124"/>
  <c r="E28" i="124"/>
  <c r="E29" i="124"/>
  <c r="E30" i="124"/>
  <c r="E36" i="124"/>
  <c r="E37" i="124"/>
  <c r="E38" i="124"/>
  <c r="E39" i="124"/>
  <c r="E40" i="124"/>
  <c r="E41" i="124"/>
  <c r="E42" i="124"/>
  <c r="J88" i="110"/>
  <c r="O3" i="110"/>
  <c r="O2" i="110"/>
  <c r="B8" i="123"/>
  <c r="B9" i="123"/>
  <c r="B10" i="123"/>
  <c r="B11" i="123"/>
  <c r="B12" i="123"/>
  <c r="B13" i="123"/>
  <c r="B14" i="123"/>
  <c r="B15" i="123"/>
  <c r="B16" i="123"/>
  <c r="B7" i="123"/>
  <c r="I78" i="110"/>
  <c r="H78" i="110"/>
  <c r="G78" i="110"/>
  <c r="F78" i="110"/>
  <c r="E78" i="110"/>
  <c r="E77" i="110"/>
  <c r="J50" i="110"/>
  <c r="E75" i="110"/>
  <c r="J62" i="110"/>
  <c r="J64" i="110"/>
  <c r="J65" i="110"/>
  <c r="J61" i="110"/>
  <c r="E14" i="110"/>
  <c r="E28" i="110" s="1"/>
  <c r="E13" i="110"/>
  <c r="E12" i="110"/>
  <c r="E26" i="110" s="1"/>
  <c r="E11" i="110"/>
  <c r="F11" i="110" s="1"/>
  <c r="G11" i="110" s="1"/>
  <c r="E9" i="110"/>
  <c r="E23" i="110"/>
  <c r="E10" i="110"/>
  <c r="E8" i="110"/>
  <c r="E22" i="110" s="1"/>
  <c r="E15" i="110"/>
  <c r="E29" i="110"/>
  <c r="E17" i="110"/>
  <c r="F17" i="110" s="1"/>
  <c r="F31" i="110" s="1"/>
  <c r="E31" i="110"/>
  <c r="F7" i="110"/>
  <c r="F12" i="110"/>
  <c r="G12" i="110" s="1"/>
  <c r="G26" i="110" s="1"/>
  <c r="F13" i="110"/>
  <c r="F27" i="110" s="1"/>
  <c r="F14" i="110"/>
  <c r="F28" i="110" s="1"/>
  <c r="F9" i="110"/>
  <c r="F23" i="110" s="1"/>
  <c r="F8" i="110"/>
  <c r="F22" i="110" s="1"/>
  <c r="I38" i="110"/>
  <c r="I77" i="110" s="1"/>
  <c r="I43" i="110"/>
  <c r="I51" i="110"/>
  <c r="I76" i="110" s="1"/>
  <c r="G9" i="110"/>
  <c r="H9" i="110" s="1"/>
  <c r="J46" i="110"/>
  <c r="J47" i="110"/>
  <c r="J48" i="110"/>
  <c r="J49" i="110"/>
  <c r="J54" i="110"/>
  <c r="J55" i="110"/>
  <c r="J57" i="110"/>
  <c r="J58" i="110"/>
  <c r="J59" i="110"/>
  <c r="J60" i="110"/>
  <c r="J41" i="110"/>
  <c r="J42" i="110"/>
  <c r="J35" i="110"/>
  <c r="J36" i="110"/>
  <c r="J37" i="110"/>
  <c r="F43" i="110"/>
  <c r="J43" i="110" s="1"/>
  <c r="G43" i="110"/>
  <c r="E76" i="110"/>
  <c r="F51" i="110"/>
  <c r="F76" i="110" s="1"/>
  <c r="G51" i="110"/>
  <c r="G76" i="110" s="1"/>
  <c r="H43" i="110"/>
  <c r="M3" i="110"/>
  <c r="M2" i="110"/>
  <c r="H38" i="110"/>
  <c r="H77" i="110"/>
  <c r="G38" i="110"/>
  <c r="G77" i="110" s="1"/>
  <c r="F38" i="110"/>
  <c r="F77" i="110"/>
  <c r="M31" i="119"/>
  <c r="H31" i="119" s="1"/>
  <c r="I31" i="119" s="1"/>
  <c r="M30" i="119"/>
  <c r="H30" i="119" s="1"/>
  <c r="I30" i="119" s="1"/>
  <c r="M29" i="119"/>
  <c r="H29" i="119" s="1"/>
  <c r="I29" i="119" s="1"/>
  <c r="G28" i="119"/>
  <c r="G34" i="119"/>
  <c r="F28" i="119"/>
  <c r="F34" i="119" s="1"/>
  <c r="C4" i="119"/>
  <c r="M23" i="119"/>
  <c r="H23" i="119" s="1"/>
  <c r="I23" i="119" s="1"/>
  <c r="M22" i="119"/>
  <c r="H22" i="119" s="1"/>
  <c r="I22" i="119" s="1"/>
  <c r="M21" i="119"/>
  <c r="H21" i="119" s="1"/>
  <c r="G20" i="119"/>
  <c r="F20" i="119"/>
  <c r="F26" i="119" s="1"/>
  <c r="M62" i="119"/>
  <c r="H62" i="119" s="1"/>
  <c r="M54" i="119"/>
  <c r="H54" i="119" s="1"/>
  <c r="M45" i="119"/>
  <c r="H45" i="119" s="1"/>
  <c r="I45" i="119" s="1"/>
  <c r="M46" i="119"/>
  <c r="H46" i="119" s="1"/>
  <c r="I46" i="119" s="1"/>
  <c r="M47" i="119"/>
  <c r="H47" i="119" s="1"/>
  <c r="I47" i="119" s="1"/>
  <c r="M37" i="119"/>
  <c r="H37" i="119" s="1"/>
  <c r="F61" i="119"/>
  <c r="G61" i="119"/>
  <c r="M64" i="119"/>
  <c r="H64" i="119"/>
  <c r="I64" i="119" s="1"/>
  <c r="M63" i="119"/>
  <c r="H63" i="119" s="1"/>
  <c r="F53" i="119"/>
  <c r="F59" i="119" s="1"/>
  <c r="G53" i="119"/>
  <c r="G59" i="119"/>
  <c r="M56" i="119"/>
  <c r="H56" i="119" s="1"/>
  <c r="I56" i="119" s="1"/>
  <c r="M55" i="119"/>
  <c r="H55" i="119"/>
  <c r="I55" i="119" s="1"/>
  <c r="F44" i="119"/>
  <c r="M44" i="119" s="1"/>
  <c r="G44" i="119"/>
  <c r="G51" i="119" s="1"/>
  <c r="G114" i="119" s="1"/>
  <c r="G50" i="119"/>
  <c r="F36" i="119"/>
  <c r="G36" i="119"/>
  <c r="G12" i="119"/>
  <c r="G18" i="119"/>
  <c r="M39" i="119"/>
  <c r="H39" i="119" s="1"/>
  <c r="I39" i="119"/>
  <c r="M38" i="119"/>
  <c r="H38" i="119" s="1"/>
  <c r="I38" i="119" s="1"/>
  <c r="M15" i="119"/>
  <c r="H15" i="119" s="1"/>
  <c r="I15" i="119" s="1"/>
  <c r="M14" i="119"/>
  <c r="H14" i="119"/>
  <c r="I14" i="119"/>
  <c r="M13" i="119"/>
  <c r="H13" i="119" s="1"/>
  <c r="I122" i="119"/>
  <c r="H122" i="119"/>
  <c r="G122" i="119"/>
  <c r="F122" i="119"/>
  <c r="I104" i="119"/>
  <c r="I98" i="119"/>
  <c r="I91" i="119"/>
  <c r="I82" i="119"/>
  <c r="I115" i="119"/>
  <c r="I117" i="119"/>
  <c r="H104" i="119"/>
  <c r="H116" i="119" s="1"/>
  <c r="H98" i="119"/>
  <c r="H91" i="119"/>
  <c r="H82" i="119"/>
  <c r="H115" i="119" s="1"/>
  <c r="H117" i="119"/>
  <c r="G104" i="119"/>
  <c r="G98" i="119"/>
  <c r="G91" i="119"/>
  <c r="G82" i="119"/>
  <c r="G115" i="119" s="1"/>
  <c r="G117" i="119"/>
  <c r="F104" i="119"/>
  <c r="F98" i="119"/>
  <c r="F91" i="119"/>
  <c r="F12" i="119"/>
  <c r="F18" i="119" s="1"/>
  <c r="F82" i="119"/>
  <c r="F115" i="119" s="1"/>
  <c r="F117" i="119"/>
  <c r="K102" i="119"/>
  <c r="K101" i="119"/>
  <c r="K100" i="119"/>
  <c r="K96" i="119"/>
  <c r="K95" i="119"/>
  <c r="K94" i="119"/>
  <c r="K89" i="119"/>
  <c r="K88" i="119"/>
  <c r="K87" i="119"/>
  <c r="K86" i="119"/>
  <c r="K85" i="119"/>
  <c r="K80" i="119"/>
  <c r="K79" i="119"/>
  <c r="K78" i="119"/>
  <c r="K77" i="119"/>
  <c r="K76" i="119"/>
  <c r="D52" i="119"/>
  <c r="C52" i="119"/>
  <c r="G67" i="119"/>
  <c r="G42" i="119"/>
  <c r="J56" i="110"/>
  <c r="J51" i="110"/>
  <c r="I63" i="119"/>
  <c r="I13" i="119"/>
  <c r="I37" i="119"/>
  <c r="I36" i="119"/>
  <c r="I42" i="119" s="1"/>
  <c r="M34" i="119"/>
  <c r="F116" i="119"/>
  <c r="K82" i="119"/>
  <c r="M20" i="119"/>
  <c r="S8" i="110" l="1"/>
  <c r="R22" i="110"/>
  <c r="K91" i="119"/>
  <c r="I44" i="119"/>
  <c r="R15" i="110"/>
  <c r="H20" i="119"/>
  <c r="H26" i="119" s="1"/>
  <c r="M53" i="119"/>
  <c r="G69" i="119"/>
  <c r="R30" i="110"/>
  <c r="M61" i="119"/>
  <c r="E19" i="124"/>
  <c r="J78" i="110"/>
  <c r="E43" i="124"/>
  <c r="F16" i="110"/>
  <c r="G16" i="110" s="1"/>
  <c r="H12" i="110"/>
  <c r="R23" i="110"/>
  <c r="V51" i="110"/>
  <c r="D12" i="123"/>
  <c r="E12" i="123" s="1"/>
  <c r="F12" i="123" s="1"/>
  <c r="G12" i="123" s="1"/>
  <c r="I9" i="110"/>
  <c r="I23" i="110" s="1"/>
  <c r="H23" i="110"/>
  <c r="F26" i="110"/>
  <c r="D11" i="123"/>
  <c r="E11" i="123" s="1"/>
  <c r="F11" i="123" s="1"/>
  <c r="G11" i="123" s="1"/>
  <c r="G23" i="110"/>
  <c r="G8" i="110"/>
  <c r="G14" i="110"/>
  <c r="G28" i="110" s="1"/>
  <c r="T14" i="110"/>
  <c r="S28" i="110"/>
  <c r="M59" i="119"/>
  <c r="G7" i="110"/>
  <c r="F21" i="110"/>
  <c r="S12" i="110"/>
  <c r="R26" i="110"/>
  <c r="R21" i="110"/>
  <c r="S7" i="110"/>
  <c r="I54" i="119"/>
  <c r="I53" i="119" s="1"/>
  <c r="I59" i="119" s="1"/>
  <c r="H53" i="119"/>
  <c r="H59" i="119" s="1"/>
  <c r="I50" i="119"/>
  <c r="I51" i="119"/>
  <c r="I114" i="119" s="1"/>
  <c r="I62" i="119"/>
  <c r="I61" i="119" s="1"/>
  <c r="H61" i="119"/>
  <c r="K61" i="119" s="1"/>
  <c r="I28" i="119"/>
  <c r="I34" i="119" s="1"/>
  <c r="E24" i="110"/>
  <c r="F10" i="110"/>
  <c r="D9" i="123"/>
  <c r="E9" i="123" s="1"/>
  <c r="F9" i="123" s="1"/>
  <c r="G9" i="123" s="1"/>
  <c r="D8" i="123"/>
  <c r="E8" i="123" s="1"/>
  <c r="F8" i="123" s="1"/>
  <c r="G8" i="123" s="1"/>
  <c r="S63" i="110"/>
  <c r="R66" i="110"/>
  <c r="H36" i="119"/>
  <c r="H42" i="119" s="1"/>
  <c r="F67" i="119"/>
  <c r="D7" i="123"/>
  <c r="E7" i="123" s="1"/>
  <c r="F7" i="123" s="1"/>
  <c r="G7" i="123" s="1"/>
  <c r="R77" i="110"/>
  <c r="T9" i="110"/>
  <c r="S23" i="110"/>
  <c r="R13" i="110"/>
  <c r="R28" i="110"/>
  <c r="S22" i="110"/>
  <c r="F69" i="119"/>
  <c r="H44" i="119"/>
  <c r="K104" i="119"/>
  <c r="M18" i="119"/>
  <c r="G116" i="119"/>
  <c r="G13" i="110"/>
  <c r="F25" i="110"/>
  <c r="E25" i="110"/>
  <c r="H63" i="110"/>
  <c r="G75" i="110"/>
  <c r="F75" i="110"/>
  <c r="F66" i="110"/>
  <c r="U16" i="110"/>
  <c r="U30" i="110" s="1"/>
  <c r="T30" i="110"/>
  <c r="G17" i="110"/>
  <c r="G25" i="110"/>
  <c r="H11" i="110"/>
  <c r="D16" i="123"/>
  <c r="E16" i="123" s="1"/>
  <c r="F16" i="123" s="1"/>
  <c r="G16" i="123" s="1"/>
  <c r="D14" i="123"/>
  <c r="E14" i="123" s="1"/>
  <c r="F14" i="123" s="1"/>
  <c r="G14" i="123" s="1"/>
  <c r="D10" i="123"/>
  <c r="E10" i="123" s="1"/>
  <c r="F10" i="123" s="1"/>
  <c r="G10" i="123" s="1"/>
  <c r="Q21" i="110"/>
  <c r="Q18" i="110"/>
  <c r="J38" i="110"/>
  <c r="H28" i="119"/>
  <c r="H34" i="119" s="1"/>
  <c r="K34" i="119" s="1"/>
  <c r="K98" i="119"/>
  <c r="H12" i="119"/>
  <c r="F50" i="119"/>
  <c r="F51" i="119"/>
  <c r="E31" i="124"/>
  <c r="F30" i="110"/>
  <c r="R75" i="110"/>
  <c r="R10" i="110"/>
  <c r="E21" i="110"/>
  <c r="E18" i="110"/>
  <c r="I12" i="110"/>
  <c r="I26" i="110" s="1"/>
  <c r="H26" i="110"/>
  <c r="G26" i="119"/>
  <c r="J76" i="110"/>
  <c r="F15" i="110"/>
  <c r="E27" i="110"/>
  <c r="D13" i="123"/>
  <c r="E13" i="123" s="1"/>
  <c r="F13" i="123" s="1"/>
  <c r="G13" i="123" s="1"/>
  <c r="Q27" i="110"/>
  <c r="T8" i="110"/>
  <c r="M36" i="119"/>
  <c r="F42" i="119"/>
  <c r="I12" i="119"/>
  <c r="I18" i="119" s="1"/>
  <c r="I116" i="119"/>
  <c r="I21" i="119"/>
  <c r="I20" i="119" s="1"/>
  <c r="I26" i="119" s="1"/>
  <c r="M28" i="119"/>
  <c r="J77" i="110"/>
  <c r="S76" i="110"/>
  <c r="S30" i="110"/>
  <c r="Q23" i="110"/>
  <c r="R17" i="110"/>
  <c r="S11" i="110"/>
  <c r="S15" i="110" l="1"/>
  <c r="R29" i="110"/>
  <c r="K59" i="119"/>
  <c r="J23" i="110"/>
  <c r="R18" i="110"/>
  <c r="K36" i="119"/>
  <c r="H14" i="110"/>
  <c r="I14" i="110" s="1"/>
  <c r="I28" i="110" s="1"/>
  <c r="J9" i="110"/>
  <c r="G22" i="110"/>
  <c r="H8" i="110"/>
  <c r="V16" i="110"/>
  <c r="K28" i="119"/>
  <c r="U8" i="110"/>
  <c r="U22" i="110" s="1"/>
  <c r="T22" i="110"/>
  <c r="E32" i="110"/>
  <c r="E69" i="110" s="1"/>
  <c r="H25" i="110"/>
  <c r="I11" i="110"/>
  <c r="I25" i="110" s="1"/>
  <c r="H13" i="110"/>
  <c r="G27" i="110"/>
  <c r="U9" i="110"/>
  <c r="U23" i="110" s="1"/>
  <c r="T23" i="110"/>
  <c r="V23" i="110" s="1"/>
  <c r="S66" i="110"/>
  <c r="S75" i="110"/>
  <c r="T63" i="110"/>
  <c r="H69" i="119"/>
  <c r="H67" i="119"/>
  <c r="G21" i="110"/>
  <c r="H7" i="110"/>
  <c r="K53" i="119"/>
  <c r="V30" i="110"/>
  <c r="G70" i="119"/>
  <c r="G72" i="119" s="1"/>
  <c r="G106" i="119" s="1"/>
  <c r="G113" i="119" s="1"/>
  <c r="G120" i="119" s="1"/>
  <c r="G121" i="119" s="1"/>
  <c r="G108" i="119" s="1"/>
  <c r="G110" i="119" s="1"/>
  <c r="K26" i="119"/>
  <c r="M26" i="119"/>
  <c r="I67" i="119"/>
  <c r="I70" i="119" s="1"/>
  <c r="I69" i="119"/>
  <c r="T7" i="110"/>
  <c r="S21" i="110"/>
  <c r="F18" i="110"/>
  <c r="H16" i="110"/>
  <c r="G30" i="110"/>
  <c r="S13" i="110"/>
  <c r="R27" i="110"/>
  <c r="Q32" i="110"/>
  <c r="Q69" i="110" s="1"/>
  <c r="J12" i="110"/>
  <c r="F29" i="110"/>
  <c r="G15" i="110"/>
  <c r="H50" i="119"/>
  <c r="K50" i="119" s="1"/>
  <c r="H51" i="119"/>
  <c r="H114" i="119" s="1"/>
  <c r="K44" i="119"/>
  <c r="K20" i="119"/>
  <c r="F114" i="119"/>
  <c r="M51" i="119"/>
  <c r="R24" i="110"/>
  <c r="S10" i="110"/>
  <c r="M50" i="119"/>
  <c r="H17" i="110"/>
  <c r="G31" i="110"/>
  <c r="J26" i="110"/>
  <c r="K12" i="119"/>
  <c r="H18" i="119"/>
  <c r="K18" i="119" s="1"/>
  <c r="H66" i="110"/>
  <c r="I63" i="110"/>
  <c r="H75" i="110"/>
  <c r="F24" i="110"/>
  <c r="G10" i="110"/>
  <c r="G18" i="110" s="1"/>
  <c r="R31" i="110"/>
  <c r="S17" i="110"/>
  <c r="S18" i="110" s="1"/>
  <c r="T12" i="110"/>
  <c r="S26" i="110"/>
  <c r="S25" i="110"/>
  <c r="T11" i="110"/>
  <c r="K42" i="119"/>
  <c r="M42" i="119"/>
  <c r="H28" i="110"/>
  <c r="J25" i="110"/>
  <c r="K67" i="119"/>
  <c r="M67" i="119"/>
  <c r="F70" i="119"/>
  <c r="F72" i="119" s="1"/>
  <c r="U14" i="110"/>
  <c r="U28" i="110" s="1"/>
  <c r="T28" i="110"/>
  <c r="V28" i="110" l="1"/>
  <c r="K69" i="119"/>
  <c r="V22" i="110"/>
  <c r="R32" i="110"/>
  <c r="R69" i="110" s="1"/>
  <c r="T15" i="110"/>
  <c r="S29" i="110"/>
  <c r="I8" i="110"/>
  <c r="I22" i="110" s="1"/>
  <c r="H22" i="110"/>
  <c r="J22" i="110" s="1"/>
  <c r="J28" i="110"/>
  <c r="J14" i="110"/>
  <c r="R74" i="110"/>
  <c r="R81" i="110" s="1"/>
  <c r="R82" i="110" s="1"/>
  <c r="R70" i="110" s="1"/>
  <c r="F86" i="110"/>
  <c r="F106" i="119"/>
  <c r="U63" i="110"/>
  <c r="T75" i="110"/>
  <c r="T66" i="110"/>
  <c r="I17" i="110"/>
  <c r="I31" i="110" s="1"/>
  <c r="H31" i="110"/>
  <c r="J11" i="110"/>
  <c r="T21" i="110"/>
  <c r="U7" i="110"/>
  <c r="V7" i="110" s="1"/>
  <c r="E86" i="110"/>
  <c r="Q74" i="110"/>
  <c r="Q81" i="110" s="1"/>
  <c r="Q82" i="110" s="1"/>
  <c r="F32" i="110"/>
  <c r="F69" i="110" s="1"/>
  <c r="F74" i="110" s="1"/>
  <c r="I75" i="110"/>
  <c r="J75" i="110" s="1"/>
  <c r="I66" i="110"/>
  <c r="J63" i="110"/>
  <c r="T26" i="110"/>
  <c r="U12" i="110"/>
  <c r="S27" i="110"/>
  <c r="T13" i="110"/>
  <c r="I72" i="119"/>
  <c r="I106" i="119" s="1"/>
  <c r="I113" i="119" s="1"/>
  <c r="I120" i="119" s="1"/>
  <c r="I121" i="119" s="1"/>
  <c r="I108" i="119" s="1"/>
  <c r="I110" i="119" s="1"/>
  <c r="I7" i="110"/>
  <c r="J7" i="110" s="1"/>
  <c r="H21" i="110"/>
  <c r="V9" i="110"/>
  <c r="V14" i="110"/>
  <c r="E74" i="110"/>
  <c r="V63" i="110"/>
  <c r="T17" i="110"/>
  <c r="S31" i="110"/>
  <c r="T10" i="110"/>
  <c r="T18" i="110" s="1"/>
  <c r="S24" i="110"/>
  <c r="I16" i="110"/>
  <c r="H30" i="110"/>
  <c r="H70" i="119"/>
  <c r="H72" i="119" s="1"/>
  <c r="H106" i="119" s="1"/>
  <c r="H113" i="119" s="1"/>
  <c r="H120" i="119" s="1"/>
  <c r="H121" i="119" s="1"/>
  <c r="H108" i="119" s="1"/>
  <c r="H110" i="119" s="1"/>
  <c r="H10" i="110"/>
  <c r="H18" i="110" s="1"/>
  <c r="G24" i="110"/>
  <c r="K51" i="119"/>
  <c r="K70" i="119" s="1"/>
  <c r="G29" i="110"/>
  <c r="H15" i="110"/>
  <c r="V8" i="110"/>
  <c r="H27" i="110"/>
  <c r="I13" i="110"/>
  <c r="T25" i="110"/>
  <c r="V25" i="110" s="1"/>
  <c r="U11" i="110"/>
  <c r="U25" i="110" s="1"/>
  <c r="T29" i="110" l="1"/>
  <c r="V29" i="110" s="1"/>
  <c r="U15" i="110"/>
  <c r="U29" i="110" s="1"/>
  <c r="V15" i="110"/>
  <c r="J8" i="110"/>
  <c r="J31" i="110"/>
  <c r="S32" i="110"/>
  <c r="S69" i="110" s="1"/>
  <c r="G86" i="110" s="1"/>
  <c r="G32" i="110"/>
  <c r="G69" i="110" s="1"/>
  <c r="G74" i="110" s="1"/>
  <c r="G81" i="110" s="1"/>
  <c r="G82" i="110" s="1"/>
  <c r="F113" i="119"/>
  <c r="F120" i="119" s="1"/>
  <c r="F121" i="119" s="1"/>
  <c r="F108" i="119" s="1"/>
  <c r="K106" i="119"/>
  <c r="I10" i="110"/>
  <c r="H24" i="110"/>
  <c r="U13" i="110"/>
  <c r="U27" i="110" s="1"/>
  <c r="T27" i="110"/>
  <c r="K72" i="119"/>
  <c r="J66" i="110"/>
  <c r="U21" i="110"/>
  <c r="V21" i="110" s="1"/>
  <c r="U17" i="110"/>
  <c r="T31" i="110"/>
  <c r="F83" i="110"/>
  <c r="F81" i="110"/>
  <c r="F82" i="110" s="1"/>
  <c r="U66" i="110"/>
  <c r="U75" i="110"/>
  <c r="U10" i="110"/>
  <c r="U24" i="110" s="1"/>
  <c r="T24" i="110"/>
  <c r="H29" i="110"/>
  <c r="I15" i="110"/>
  <c r="I30" i="110"/>
  <c r="J30" i="110" s="1"/>
  <c r="J16" i="110"/>
  <c r="U26" i="110"/>
  <c r="V26" i="110" s="1"/>
  <c r="V12" i="110"/>
  <c r="Q70" i="110"/>
  <c r="I27" i="110"/>
  <c r="J27" i="110" s="1"/>
  <c r="J13" i="110"/>
  <c r="J17" i="110"/>
  <c r="F87" i="110"/>
  <c r="R71" i="110"/>
  <c r="V10" i="110"/>
  <c r="E81" i="110"/>
  <c r="E83" i="110"/>
  <c r="I21" i="110"/>
  <c r="J21" i="110" s="1"/>
  <c r="V11" i="110"/>
  <c r="V27" i="110" l="1"/>
  <c r="I18" i="110"/>
  <c r="J18" i="110" s="1"/>
  <c r="T32" i="110"/>
  <c r="T69" i="110" s="1"/>
  <c r="H86" i="110" s="1"/>
  <c r="S74" i="110"/>
  <c r="S81" i="110" s="1"/>
  <c r="S82" i="110" s="1"/>
  <c r="S70" i="110" s="1"/>
  <c r="V24" i="110"/>
  <c r="G83" i="110"/>
  <c r="G89" i="110" s="1"/>
  <c r="T74" i="110"/>
  <c r="T81" i="110" s="1"/>
  <c r="T82" i="110" s="1"/>
  <c r="T70" i="110" s="1"/>
  <c r="I24" i="110"/>
  <c r="J24" i="110" s="1"/>
  <c r="J10" i="110"/>
  <c r="G87" i="110"/>
  <c r="S71" i="110"/>
  <c r="F89" i="110"/>
  <c r="F90" i="110" s="1"/>
  <c r="F70" i="110"/>
  <c r="F71" i="110" s="1"/>
  <c r="I29" i="110"/>
  <c r="J15" i="110"/>
  <c r="E87" i="110"/>
  <c r="Q71" i="110"/>
  <c r="U31" i="110"/>
  <c r="V31" i="110" s="1"/>
  <c r="V32" i="110" s="1"/>
  <c r="V17" i="110"/>
  <c r="V66" i="110"/>
  <c r="F110" i="119"/>
  <c r="K110" i="119" s="1"/>
  <c r="K108" i="119"/>
  <c r="E82" i="110"/>
  <c r="V13" i="110"/>
  <c r="H32" i="110"/>
  <c r="H69" i="110" s="1"/>
  <c r="U18" i="110"/>
  <c r="V18" i="110" s="1"/>
  <c r="G70" i="110"/>
  <c r="G71" i="110" s="1"/>
  <c r="G90" i="110" l="1"/>
  <c r="I32" i="110"/>
  <c r="I69" i="110" s="1"/>
  <c r="I74" i="110" s="1"/>
  <c r="I83" i="110" s="1"/>
  <c r="J29" i="110"/>
  <c r="J32" i="110" s="1"/>
  <c r="U32" i="110"/>
  <c r="U69" i="110" s="1"/>
  <c r="H74" i="110"/>
  <c r="H87" i="110"/>
  <c r="T71" i="110"/>
  <c r="E89" i="110"/>
  <c r="E70" i="110"/>
  <c r="J69" i="110" l="1"/>
  <c r="I81" i="110"/>
  <c r="I82" i="110" s="1"/>
  <c r="I70" i="110" s="1"/>
  <c r="I71" i="110" s="1"/>
  <c r="U74" i="110"/>
  <c r="U81" i="110" s="1"/>
  <c r="U82" i="110" s="1"/>
  <c r="I86" i="110"/>
  <c r="V69" i="110"/>
  <c r="E71" i="110"/>
  <c r="E90" i="110"/>
  <c r="H83" i="110"/>
  <c r="J83" i="110" s="1"/>
  <c r="H81" i="110"/>
  <c r="J74" i="110"/>
  <c r="I89" i="110" l="1"/>
  <c r="U70" i="110"/>
  <c r="V82" i="110"/>
  <c r="H82" i="110"/>
  <c r="J81" i="110"/>
  <c r="J86" i="110"/>
  <c r="H89" i="110" l="1"/>
  <c r="H70" i="110"/>
  <c r="J82" i="110"/>
  <c r="U71" i="110"/>
  <c r="V71" i="110" s="1"/>
  <c r="I87" i="110"/>
  <c r="V70" i="110"/>
  <c r="J87" i="110" l="1"/>
  <c r="I90" i="110"/>
  <c r="H71" i="110"/>
  <c r="J71" i="110" s="1"/>
  <c r="J70" i="110"/>
  <c r="H90" i="110"/>
  <c r="J89" i="110"/>
  <c r="J90" i="110" l="1"/>
</calcChain>
</file>

<file path=xl/sharedStrings.xml><?xml version="1.0" encoding="utf-8"?>
<sst xmlns="http://schemas.openxmlformats.org/spreadsheetml/2006/main" count="503" uniqueCount="181">
  <si>
    <t>PERSONAL SERVICES</t>
  </si>
  <si>
    <t>FACULTY</t>
  </si>
  <si>
    <t>ERE</t>
  </si>
  <si>
    <t>GRAD ASST/ASSOC</t>
  </si>
  <si>
    <t>UNDERGRAD</t>
  </si>
  <si>
    <t>OPERATIONS</t>
  </si>
  <si>
    <t>TRAVEL</t>
  </si>
  <si>
    <t>IN-STATE</t>
  </si>
  <si>
    <t>OUT-OF-STATE</t>
  </si>
  <si>
    <t>FOREIGN</t>
  </si>
  <si>
    <t>EQUIPMENT</t>
  </si>
  <si>
    <t>Total Operations</t>
  </si>
  <si>
    <t>Total Travel</t>
  </si>
  <si>
    <t>Total Personal Services</t>
  </si>
  <si>
    <t>Total Equipment</t>
  </si>
  <si>
    <t>Total Budget Request</t>
  </si>
  <si>
    <t>Total Expenditures</t>
  </si>
  <si>
    <t>Total Salaries &amp; Wages</t>
  </si>
  <si>
    <t>Total Fringe Benefits</t>
  </si>
  <si>
    <t>1st Year</t>
  </si>
  <si>
    <t>2nd Year</t>
  </si>
  <si>
    <t>3rd Year</t>
  </si>
  <si>
    <t>Supplies</t>
  </si>
  <si>
    <t>Material</t>
  </si>
  <si>
    <t>Publications</t>
  </si>
  <si>
    <t>Other</t>
  </si>
  <si>
    <t>STAFF</t>
  </si>
  <si>
    <t>IDC rate</t>
  </si>
  <si>
    <t>Direct Costs:</t>
  </si>
  <si>
    <t>Modified Direct Costs</t>
  </si>
  <si>
    <t>Subtotal IDC:</t>
  </si>
  <si>
    <t>IND COST (OVERHEAD) See Below</t>
  </si>
  <si>
    <t xml:space="preserve">Less: </t>
  </si>
  <si>
    <t>Equipment</t>
  </si>
  <si>
    <t>Cumulative</t>
  </si>
  <si>
    <t>Grad Student ERE GT</t>
  </si>
  <si>
    <t>FTE</t>
  </si>
  <si>
    <t>name/position</t>
  </si>
  <si>
    <t>Salary</t>
  </si>
  <si>
    <t>Subcontract</t>
  </si>
  <si>
    <t>Add:</t>
  </si>
  <si>
    <t>Subcontract: 1st 25K</t>
  </si>
  <si>
    <t>Participant Support</t>
  </si>
  <si>
    <t>Stipends</t>
  </si>
  <si>
    <t>(25% IDC)</t>
  </si>
  <si>
    <t>Travel</t>
  </si>
  <si>
    <t>Subsistence</t>
  </si>
  <si>
    <t>(0% IDC)</t>
  </si>
  <si>
    <t>Total Participant Support</t>
  </si>
  <si>
    <t>IDC on Participant Support Stipend (25% if applicable)</t>
  </si>
  <si>
    <t>6 mos</t>
  </si>
  <si>
    <t>an</t>
  </si>
  <si>
    <t>BUDGET PROPOSAL WORKSHEET</t>
  </si>
  <si>
    <t>FY10</t>
  </si>
  <si>
    <t>POST DOC / UHAP Chapt 12</t>
  </si>
  <si>
    <t>FY11</t>
  </si>
  <si>
    <t>FY10/FY11</t>
  </si>
  <si>
    <t>POST DOC - FACULTY</t>
  </si>
  <si>
    <t>Select Inflation Factor</t>
  </si>
  <si>
    <t>*NOTE* Inflation Factor is enabled for Personnel Svcs Only</t>
  </si>
  <si>
    <t>Sponsor:</t>
  </si>
  <si>
    <t>PI Name:</t>
  </si>
  <si>
    <t>Date:</t>
  </si>
  <si>
    <t xml:space="preserve"> </t>
  </si>
  <si>
    <t>Beg. Date:</t>
  </si>
  <si>
    <t>End Date:</t>
  </si>
  <si>
    <t>FEDERAL FACULTY</t>
  </si>
  <si>
    <t>CS Worksheet Budget (Total Exp)</t>
  </si>
  <si>
    <t>3rd Party CS</t>
  </si>
  <si>
    <t>Total CS</t>
  </si>
  <si>
    <t>Due Date:</t>
  </si>
  <si>
    <t>Not Shown to Sponsor</t>
  </si>
  <si>
    <t>Shown to Sponsor</t>
  </si>
  <si>
    <t xml:space="preserve">Equipment </t>
  </si>
  <si>
    <t>Grad Student Tuition Remission</t>
  </si>
  <si>
    <t>Materials &amp; Supplies</t>
  </si>
  <si>
    <t>ERE Rates</t>
  </si>
  <si>
    <t>YEAR 1</t>
  </si>
  <si>
    <t>YEAR 2</t>
  </si>
  <si>
    <t>YEAR 3</t>
  </si>
  <si>
    <t>YEAR 4</t>
  </si>
  <si>
    <t>YEAR 5</t>
  </si>
  <si>
    <t>Domestic</t>
  </si>
  <si>
    <t>Foreign</t>
  </si>
  <si>
    <t>Publication Costs</t>
  </si>
  <si>
    <t>Consultant Services</t>
  </si>
  <si>
    <t>ADP/Computer Services</t>
  </si>
  <si>
    <t>Subawards/Consortium/Contractual Costs - 1</t>
  </si>
  <si>
    <t>Subawards/Consortium/Contractual Costs - 2</t>
  </si>
  <si>
    <t>Subawards/Consortium/Contractual Costs - 3</t>
  </si>
  <si>
    <t>Equipment or Facility Rental/User Fees</t>
  </si>
  <si>
    <t>Alterations and Renovations</t>
  </si>
  <si>
    <t>Other 1</t>
  </si>
  <si>
    <t>Other 2</t>
  </si>
  <si>
    <t>Other 3</t>
  </si>
  <si>
    <t>Tuition Remission</t>
  </si>
  <si>
    <t>Tuition/Fees/Health Insurance</t>
  </si>
  <si>
    <t>CAPITAL EQUIPMENT (Individual Item &gt; $5K</t>
  </si>
  <si>
    <t>TOTAL CAPITAL EQUIPMENT</t>
  </si>
  <si>
    <t xml:space="preserve">SALARY </t>
  </si>
  <si>
    <t>TOTAL TRAVEL</t>
  </si>
  <si>
    <t>TOTAL PARTICIPANT SUPPORT</t>
  </si>
  <si>
    <t xml:space="preserve">Inflation Factor </t>
  </si>
  <si>
    <t>TOTAL INDIRECT COSTS</t>
  </si>
  <si>
    <t>TOTAL DIRECT COSTS</t>
  </si>
  <si>
    <t>Subcontract: Enter 1st $25K of each subaward</t>
  </si>
  <si>
    <t>FTE/HRS</t>
  </si>
  <si>
    <t>F&amp;A Rates</t>
  </si>
  <si>
    <t>Organized Research</t>
  </si>
  <si>
    <t>Doe, John</t>
  </si>
  <si>
    <t>TOTAL COSTS</t>
  </si>
  <si>
    <t>On Campus</t>
  </si>
  <si>
    <t>Off Campus</t>
  </si>
  <si>
    <t>Other Sponsored Activity/ Public Service</t>
  </si>
  <si>
    <t>Instruction</t>
  </si>
  <si>
    <t>F&amp;A Rate:</t>
  </si>
  <si>
    <t>MODIFIED TOTAL DIRECT COSTS CALCULATION</t>
  </si>
  <si>
    <t>COST SHARE BUDGET</t>
  </si>
  <si>
    <t>TOTAL</t>
  </si>
  <si>
    <t>Annualized Salary Amounts</t>
  </si>
  <si>
    <t>PERSONNEL</t>
  </si>
  <si>
    <t>Cost Share Acct #</t>
  </si>
  <si>
    <t>End Date</t>
  </si>
  <si>
    <t>Foregone IDC</t>
  </si>
  <si>
    <t>Miles</t>
  </si>
  <si>
    <t>Mileage</t>
  </si>
  <si>
    <t>Days</t>
  </si>
  <si>
    <t>Ground Transportation</t>
  </si>
  <si>
    <t>Parking - Tucson Airport</t>
  </si>
  <si>
    <t>2 ways</t>
  </si>
  <si>
    <t>Luggage Fee</t>
  </si>
  <si>
    <t>Per Diem Meals</t>
  </si>
  <si>
    <t>Nights</t>
  </si>
  <si>
    <t>Lodging</t>
  </si>
  <si>
    <t>R/T Airfare</t>
  </si>
  <si>
    <t>Airfare</t>
  </si>
  <si>
    <t>Description</t>
  </si>
  <si>
    <t>PI Travel from Tucson, AZ to June 2020 symposium based on expenses to West Coast (San Francisco)</t>
  </si>
  <si>
    <t>Ground Transport-Rental Car</t>
  </si>
  <si>
    <t>Amount</t>
  </si>
  <si>
    <t>Rate</t>
  </si>
  <si>
    <t># Units</t>
  </si>
  <si>
    <t>Unit</t>
  </si>
  <si>
    <t>UA F&amp;A Rate</t>
  </si>
  <si>
    <t>SALARY</t>
  </si>
  <si>
    <t>PARTICIPANT SUPPORT - # Participants:</t>
  </si>
  <si>
    <t>Sponsor Stipulated Rate - TDC*</t>
  </si>
  <si>
    <t>*Modify calculation if Sponsor Stipulated Rate is MTDC</t>
  </si>
  <si>
    <t>TOTALS</t>
  </si>
  <si>
    <t>Name/Position</t>
  </si>
  <si>
    <t>Name Here</t>
  </si>
  <si>
    <t>Select Rate</t>
  </si>
  <si>
    <t>BUDGET WORKSHEET</t>
  </si>
  <si>
    <t>TOTAL OPERATIONS</t>
  </si>
  <si>
    <t>https://gao.az.gov/sites/default/files/5095%20Reimbursement%20Rates%20%20181001.pdf</t>
  </si>
  <si>
    <t>Link to UA Domestic Per Diem Rates</t>
  </si>
  <si>
    <t>PI Travel from Tucson, AZ to June 2020 symposium based on expenses to San Diego, CA</t>
  </si>
  <si>
    <t>PI Travel from Tucson, AZ to June 2020 symposium based on expenses to Washington, DC</t>
  </si>
  <si>
    <t>UA F&amp;A Rate (See Values Tab)</t>
  </si>
  <si>
    <t>FY 2019 - 2020</t>
  </si>
  <si>
    <t>Full time</t>
  </si>
  <si>
    <t>Undergraduate Student</t>
  </si>
  <si>
    <t>Graduate Student</t>
  </si>
  <si>
    <t>TOTAL PERSONNEL</t>
  </si>
  <si>
    <t>ERE/FRINGE BENEFITS</t>
  </si>
  <si>
    <t>TOTAL ERE/FRINGE BENEFITS</t>
  </si>
  <si>
    <t>MODIFIED TOTAL DIRECT COSTS</t>
  </si>
  <si>
    <t>https://www.gsa.gov/node/86696?utm_source=OGP&amp;utm_medium=print-radio&amp;utm_term=perdiem&amp;utm_campaign=shortcuts</t>
  </si>
  <si>
    <t>Link to Federal Domestic Per Diem Rates</t>
  </si>
  <si>
    <t>Link to Federal Foreign Per Diem Rates</t>
  </si>
  <si>
    <t>https://aoprals.state.gov/web920/per_diem.asp</t>
  </si>
  <si>
    <t>ERE RATE</t>
  </si>
  <si>
    <t>CS Foregone IDC</t>
  </si>
  <si>
    <t>Select ERE rate</t>
  </si>
  <si>
    <t>from Values tab</t>
  </si>
  <si>
    <t>Categories in red are excluded from IDC calculation if federally negotiated rate is applied</t>
  </si>
  <si>
    <t>Other:</t>
  </si>
  <si>
    <t>CESU</t>
  </si>
  <si>
    <t>USDA NIFA</t>
  </si>
  <si>
    <t>Ancillary/Postdoc/Temp</t>
  </si>
  <si>
    <t>COST SHARE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</si>
</sst>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0.000%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26" x14ac:knownFonts="1">
    <font>
      <sz val="11"/>
      <name val="Lucida Sans Unicode"/>
    </font>
    <font>
      <sz val="11"/>
      <color theme="1"/>
      <name val="Calibri"/>
      <family val="2"/>
      <scheme val="minor"/>
    </font>
    <font>
      <sz val="1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u/>
      <sz val="9"/>
      <name val="Lucida Sans Unicode"/>
      <family val="2"/>
    </font>
    <font>
      <sz val="8"/>
      <name val="Lucida Sans Unicode"/>
      <family val="2"/>
    </font>
    <font>
      <sz val="11"/>
      <name val="Lucida Sans Unicode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name val="Arial Narrow"/>
      <family val="2"/>
    </font>
    <font>
      <b/>
      <sz val="11"/>
      <name val="Lucida Sans Unicode"/>
      <family val="2"/>
    </font>
    <font>
      <sz val="11"/>
      <color rgb="FFFF0000"/>
      <name val="Lucida Sans Unicode"/>
    </font>
    <font>
      <sz val="10"/>
      <color rgb="FFC00000"/>
      <name val="Arial Narrow"/>
      <family val="2"/>
    </font>
    <font>
      <u/>
      <sz val="11"/>
      <color theme="10"/>
      <name val="Lucida Sans Unicode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sz val="10"/>
      <color rgb="FF51515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5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0">
    <xf numFmtId="0" fontId="0" fillId="0" borderId="0" xfId="0"/>
    <xf numFmtId="0" fontId="3" fillId="0" borderId="0" xfId="0" applyFont="1" applyFill="1"/>
    <xf numFmtId="38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Alignment="1"/>
    <xf numFmtId="0" fontId="3" fillId="0" borderId="0" xfId="0" applyFont="1"/>
    <xf numFmtId="0" fontId="4" fillId="0" borderId="0" xfId="0" applyFont="1" applyFill="1"/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Alignment="1"/>
    <xf numFmtId="0" fontId="4" fillId="0" borderId="0" xfId="0" applyFont="1"/>
    <xf numFmtId="0" fontId="4" fillId="2" borderId="1" xfId="0" applyFont="1" applyFill="1" applyBorder="1"/>
    <xf numFmtId="38" fontId="4" fillId="2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38" fontId="4" fillId="0" borderId="0" xfId="0" applyNumberFormat="1" applyFont="1" applyFill="1" applyBorder="1" applyAlignment="1"/>
    <xf numFmtId="38" fontId="3" fillId="0" borderId="0" xfId="0" applyNumberFormat="1" applyFont="1" applyFill="1" applyBorder="1" applyAlignment="1"/>
    <xf numFmtId="0" fontId="4" fillId="0" borderId="2" xfId="0" applyFont="1" applyFill="1" applyBorder="1"/>
    <xf numFmtId="0" fontId="4" fillId="0" borderId="3" xfId="0" applyFont="1" applyFill="1" applyBorder="1"/>
    <xf numFmtId="10" fontId="4" fillId="0" borderId="4" xfId="0" applyNumberFormat="1" applyFont="1" applyFill="1" applyBorder="1"/>
    <xf numFmtId="10" fontId="4" fillId="0" borderId="5" xfId="0" applyNumberFormat="1" applyFont="1" applyFill="1" applyBorder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0" xfId="0" applyNumberFormat="1" applyFont="1" applyFill="1"/>
    <xf numFmtId="10" fontId="4" fillId="0" borderId="5" xfId="3" applyNumberFormat="1" applyFont="1" applyFill="1" applyBorder="1"/>
    <xf numFmtId="38" fontId="4" fillId="0" borderId="0" xfId="0" applyNumberFormat="1" applyFont="1" applyFill="1"/>
    <xf numFmtId="0" fontId="3" fillId="0" borderId="2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4" fillId="0" borderId="8" xfId="0" applyFont="1" applyBorder="1"/>
    <xf numFmtId="0" fontId="3" fillId="0" borderId="8" xfId="0" applyFont="1" applyFill="1" applyBorder="1" applyAlignment="1">
      <alignment horizontal="right"/>
    </xf>
    <xf numFmtId="10" fontId="3" fillId="0" borderId="8" xfId="3" applyNumberFormat="1" applyFont="1" applyFill="1" applyBorder="1" applyAlignment="1">
      <alignment horizontal="right"/>
    </xf>
    <xf numFmtId="10" fontId="3" fillId="0" borderId="3" xfId="3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38" fontId="3" fillId="0" borderId="0" xfId="2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38" fontId="5" fillId="2" borderId="0" xfId="2" applyNumberFormat="1" applyFont="1" applyFill="1" applyBorder="1" applyAlignment="1">
      <alignment horizontal="right"/>
    </xf>
    <xf numFmtId="38" fontId="5" fillId="0" borderId="0" xfId="2" applyNumberFormat="1" applyFont="1" applyFill="1" applyBorder="1" applyAlignment="1">
      <alignment horizontal="right"/>
    </xf>
    <xf numFmtId="38" fontId="3" fillId="0" borderId="0" xfId="3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38" fontId="3" fillId="0" borderId="9" xfId="3" applyNumberFormat="1" applyFont="1" applyFill="1" applyBorder="1" applyAlignment="1">
      <alignment horizontal="right"/>
    </xf>
    <xf numFmtId="38" fontId="3" fillId="0" borderId="9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38" fontId="3" fillId="3" borderId="11" xfId="0" applyNumberFormat="1" applyFont="1" applyFill="1" applyBorder="1" applyAlignment="1">
      <alignment horizontal="right"/>
    </xf>
    <xf numFmtId="38" fontId="3" fillId="3" borderId="11" xfId="0" applyNumberFormat="1" applyFont="1" applyFill="1" applyBorder="1" applyAlignment="1"/>
    <xf numFmtId="38" fontId="3" fillId="3" borderId="12" xfId="0" applyNumberFormat="1" applyFont="1" applyFill="1" applyBorder="1" applyAlignment="1"/>
    <xf numFmtId="38" fontId="4" fillId="0" borderId="0" xfId="0" applyNumberFormat="1" applyFont="1" applyBorder="1" applyAlignment="1">
      <alignment horizontal="right"/>
    </xf>
    <xf numFmtId="38" fontId="4" fillId="0" borderId="0" xfId="0" applyNumberFormat="1" applyFont="1" applyAlignment="1"/>
    <xf numFmtId="38" fontId="3" fillId="0" borderId="0" xfId="0" applyNumberFormat="1" applyFont="1" applyAlignment="1"/>
    <xf numFmtId="38" fontId="3" fillId="0" borderId="2" xfId="0" applyNumberFormat="1" applyFont="1" applyFill="1" applyBorder="1" applyAlignment="1">
      <alignment horizontal="right"/>
    </xf>
    <xf numFmtId="38" fontId="3" fillId="0" borderId="3" xfId="0" applyNumberFormat="1" applyFont="1" applyFill="1" applyBorder="1" applyAlignment="1">
      <alignment horizontal="right"/>
    </xf>
    <xf numFmtId="38" fontId="3" fillId="0" borderId="6" xfId="0" applyNumberFormat="1" applyFont="1" applyFill="1" applyBorder="1" applyAlignment="1">
      <alignment horizontal="right"/>
    </xf>
    <xf numFmtId="38" fontId="3" fillId="0" borderId="7" xfId="0" applyNumberFormat="1" applyFont="1" applyFill="1" applyBorder="1" applyAlignment="1">
      <alignment horizontal="right"/>
    </xf>
    <xf numFmtId="38" fontId="4" fillId="0" borderId="6" xfId="0" applyNumberFormat="1" applyFont="1" applyFill="1" applyBorder="1" applyAlignment="1">
      <alignment horizontal="right"/>
    </xf>
    <xf numFmtId="38" fontId="4" fillId="0" borderId="7" xfId="0" applyNumberFormat="1" applyFont="1" applyFill="1" applyBorder="1" applyAlignment="1">
      <alignment horizontal="right"/>
    </xf>
    <xf numFmtId="0" fontId="4" fillId="2" borderId="10" xfId="0" applyFont="1" applyFill="1" applyBorder="1"/>
    <xf numFmtId="38" fontId="4" fillId="2" borderId="12" xfId="0" applyNumberFormat="1" applyFont="1" applyFill="1" applyBorder="1" applyAlignment="1">
      <alignment horizontal="right"/>
    </xf>
    <xf numFmtId="6" fontId="4" fillId="2" borderId="10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6" xfId="2" applyNumberFormat="1" applyFont="1" applyFill="1" applyBorder="1" applyAlignment="1">
      <alignment horizontal="right"/>
    </xf>
    <xf numFmtId="38" fontId="3" fillId="0" borderId="7" xfId="2" applyNumberFormat="1" applyFont="1" applyFill="1" applyBorder="1" applyAlignment="1">
      <alignment horizontal="right"/>
    </xf>
    <xf numFmtId="38" fontId="5" fillId="2" borderId="6" xfId="2" applyNumberFormat="1" applyFont="1" applyFill="1" applyBorder="1" applyAlignment="1">
      <alignment horizontal="right"/>
    </xf>
    <xf numFmtId="38" fontId="5" fillId="2" borderId="7" xfId="2" applyNumberFormat="1" applyFont="1" applyFill="1" applyBorder="1" applyAlignment="1">
      <alignment horizontal="right"/>
    </xf>
    <xf numFmtId="38" fontId="5" fillId="0" borderId="6" xfId="2" applyNumberFormat="1" applyFont="1" applyFill="1" applyBorder="1" applyAlignment="1">
      <alignment horizontal="right"/>
    </xf>
    <xf numFmtId="38" fontId="5" fillId="0" borderId="7" xfId="2" applyNumberFormat="1" applyFont="1" applyFill="1" applyBorder="1" applyAlignment="1">
      <alignment horizontal="right"/>
    </xf>
    <xf numFmtId="38" fontId="3" fillId="0" borderId="6" xfId="3" applyNumberFormat="1" applyFont="1" applyFill="1" applyBorder="1" applyAlignment="1">
      <alignment horizontal="right"/>
    </xf>
    <xf numFmtId="38" fontId="3" fillId="0" borderId="7" xfId="3" applyNumberFormat="1" applyFont="1" applyFill="1" applyBorder="1" applyAlignment="1">
      <alignment horizontal="right"/>
    </xf>
    <xf numFmtId="38" fontId="3" fillId="0" borderId="4" xfId="3" applyNumberFormat="1" applyFont="1" applyFill="1" applyBorder="1" applyAlignment="1">
      <alignment horizontal="right"/>
    </xf>
    <xf numFmtId="38" fontId="3" fillId="0" borderId="5" xfId="3" applyNumberFormat="1" applyFont="1" applyFill="1" applyBorder="1" applyAlignment="1">
      <alignment horizontal="right"/>
    </xf>
    <xf numFmtId="38" fontId="3" fillId="3" borderId="10" xfId="0" applyNumberFormat="1" applyFont="1" applyFill="1" applyBorder="1" applyAlignment="1">
      <alignment horizontal="right"/>
    </xf>
    <xf numFmtId="38" fontId="3" fillId="3" borderId="12" xfId="0" applyNumberFormat="1" applyFont="1" applyFill="1" applyBorder="1" applyAlignment="1">
      <alignment horizontal="right"/>
    </xf>
    <xf numFmtId="38" fontId="4" fillId="4" borderId="6" xfId="0" applyNumberFormat="1" applyFont="1" applyFill="1" applyBorder="1" applyAlignment="1">
      <alignment horizontal="right"/>
    </xf>
    <xf numFmtId="38" fontId="4" fillId="4" borderId="7" xfId="0" applyNumberFormat="1" applyFont="1" applyFill="1" applyBorder="1" applyAlignment="1">
      <alignment horizontal="right"/>
    </xf>
    <xf numFmtId="38" fontId="0" fillId="0" borderId="0" xfId="0" applyNumberFormat="1"/>
    <xf numFmtId="164" fontId="3" fillId="0" borderId="9" xfId="3" applyNumberFormat="1" applyFont="1" applyBorder="1"/>
    <xf numFmtId="0" fontId="7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8" fontId="4" fillId="0" borderId="6" xfId="0" applyNumberFormat="1" applyFont="1" applyBorder="1" applyAlignment="1">
      <alignment horizontal="right"/>
    </xf>
    <xf numFmtId="38" fontId="4" fillId="0" borderId="7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/>
    <xf numFmtId="164" fontId="3" fillId="0" borderId="9" xfId="3" applyNumberFormat="1" applyFont="1" applyFill="1" applyBorder="1" applyAlignment="1">
      <alignment horizontal="right"/>
    </xf>
    <xf numFmtId="0" fontId="2" fillId="0" borderId="0" xfId="0" applyFont="1"/>
    <xf numFmtId="0" fontId="8" fillId="0" borderId="0" xfId="0" applyFont="1" applyFill="1"/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 applyBorder="1"/>
    <xf numFmtId="38" fontId="9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/>
    <xf numFmtId="14" fontId="8" fillId="0" borderId="0" xfId="0" applyNumberFormat="1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1" fillId="6" borderId="1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10" fontId="11" fillId="0" borderId="1" xfId="0" applyNumberFormat="1" applyFont="1" applyFill="1" applyBorder="1"/>
    <xf numFmtId="10" fontId="11" fillId="0" borderId="0" xfId="0" applyNumberFormat="1" applyFont="1" applyFill="1"/>
    <xf numFmtId="38" fontId="11" fillId="0" borderId="0" xfId="0" applyNumberFormat="1" applyFont="1" applyFill="1"/>
    <xf numFmtId="3" fontId="8" fillId="6" borderId="8" xfId="0" applyNumberFormat="1" applyFont="1" applyFill="1" applyBorder="1" applyAlignment="1">
      <alignment horizontal="right"/>
    </xf>
    <xf numFmtId="3" fontId="8" fillId="6" borderId="8" xfId="3" applyNumberFormat="1" applyFont="1" applyFill="1" applyBorder="1" applyAlignment="1">
      <alignment horizontal="right"/>
    </xf>
    <xf numFmtId="0" fontId="8" fillId="6" borderId="6" xfId="0" applyFont="1" applyFill="1" applyBorder="1"/>
    <xf numFmtId="0" fontId="8" fillId="6" borderId="0" xfId="0" applyFont="1" applyFill="1" applyBorder="1" applyAlignment="1">
      <alignment horizontal="right"/>
    </xf>
    <xf numFmtId="3" fontId="8" fillId="6" borderId="0" xfId="2" applyNumberFormat="1" applyFont="1" applyFill="1" applyBorder="1" applyAlignment="1">
      <alignment horizontal="right"/>
    </xf>
    <xf numFmtId="3" fontId="8" fillId="6" borderId="7" xfId="0" applyNumberFormat="1" applyFont="1" applyFill="1" applyBorder="1" applyAlignment="1">
      <alignment horizontal="right"/>
    </xf>
    <xf numFmtId="38" fontId="11" fillId="0" borderId="0" xfId="0" applyNumberFormat="1" applyFont="1" applyBorder="1" applyAlignment="1">
      <alignment horizontal="right"/>
    </xf>
    <xf numFmtId="38" fontId="8" fillId="0" borderId="0" xfId="0" applyNumberFormat="1" applyFont="1" applyAlignment="1">
      <alignment horizontal="right"/>
    </xf>
    <xf numFmtId="0" fontId="12" fillId="0" borderId="0" xfId="0" applyFont="1"/>
    <xf numFmtId="38" fontId="12" fillId="0" borderId="0" xfId="0" applyNumberFormat="1" applyFont="1" applyBorder="1" applyAlignment="1">
      <alignment horizontal="right"/>
    </xf>
    <xf numFmtId="38" fontId="12" fillId="0" borderId="0" xfId="0" applyNumberFormat="1" applyFont="1" applyAlignment="1"/>
    <xf numFmtId="38" fontId="9" fillId="0" borderId="0" xfId="0" applyNumberFormat="1" applyFont="1" applyAlignment="1">
      <alignment horizontal="right"/>
    </xf>
    <xf numFmtId="0" fontId="13" fillId="0" borderId="0" xfId="0" applyFont="1" applyFill="1"/>
    <xf numFmtId="0" fontId="8" fillId="6" borderId="9" xfId="0" applyFont="1" applyFill="1" applyBorder="1" applyAlignment="1">
      <alignment horizontal="right"/>
    </xf>
    <xf numFmtId="0" fontId="8" fillId="6" borderId="8" xfId="0" applyFont="1" applyFill="1" applyBorder="1"/>
    <xf numFmtId="0" fontId="8" fillId="6" borderId="4" xfId="0" applyFont="1" applyFill="1" applyBorder="1"/>
    <xf numFmtId="0" fontId="8" fillId="6" borderId="9" xfId="0" applyFont="1" applyFill="1" applyBorder="1"/>
    <xf numFmtId="3" fontId="8" fillId="6" borderId="9" xfId="3" applyNumberFormat="1" applyFont="1" applyFill="1" applyBorder="1" applyAlignment="1">
      <alignment horizontal="right"/>
    </xf>
    <xf numFmtId="3" fontId="8" fillId="6" borderId="5" xfId="0" applyNumberFormat="1" applyFont="1" applyFill="1" applyBorder="1" applyAlignment="1">
      <alignment horizontal="right"/>
    </xf>
    <xf numFmtId="0" fontId="8" fillId="6" borderId="10" xfId="0" applyFont="1" applyFill="1" applyBorder="1"/>
    <xf numFmtId="0" fontId="8" fillId="6" borderId="11" xfId="0" applyFont="1" applyFill="1" applyBorder="1"/>
    <xf numFmtId="3" fontId="8" fillId="6" borderId="12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6" borderId="11" xfId="0" applyFont="1" applyFill="1" applyBorder="1"/>
    <xf numFmtId="3" fontId="8" fillId="6" borderId="11" xfId="0" applyNumberFormat="1" applyFont="1" applyFill="1" applyBorder="1"/>
    <xf numFmtId="3" fontId="8" fillId="6" borderId="11" xfId="2" applyNumberFormat="1" applyFont="1" applyFill="1" applyBorder="1" applyAlignment="1">
      <alignment horizontal="right"/>
    </xf>
    <xf numFmtId="3" fontId="8" fillId="6" borderId="12" xfId="3" applyNumberFormat="1" applyFont="1" applyFill="1" applyBorder="1" applyAlignment="1">
      <alignment horizontal="right"/>
    </xf>
    <xf numFmtId="0" fontId="8" fillId="6" borderId="11" xfId="0" applyFont="1" applyFill="1" applyBorder="1" applyAlignment="1">
      <alignment horizontal="right"/>
    </xf>
    <xf numFmtId="3" fontId="10" fillId="6" borderId="11" xfId="2" applyNumberFormat="1" applyFont="1" applyFill="1" applyBorder="1" applyAlignment="1">
      <alignment horizontal="right"/>
    </xf>
    <xf numFmtId="0" fontId="9" fillId="0" borderId="0" xfId="0" applyFont="1" applyFill="1"/>
    <xf numFmtId="3" fontId="11" fillId="0" borderId="0" xfId="0" applyNumberFormat="1" applyFont="1" applyFill="1"/>
    <xf numFmtId="38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0" fontId="11" fillId="6" borderId="0" xfId="0" applyFont="1" applyFill="1" applyBorder="1"/>
    <xf numFmtId="0" fontId="8" fillId="0" borderId="0" xfId="0" applyFont="1" applyFill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15" fillId="6" borderId="23" xfId="1" applyFont="1" applyFill="1" applyBorder="1" applyAlignment="1">
      <alignment horizontal="center"/>
    </xf>
    <xf numFmtId="3" fontId="8" fillId="9" borderId="12" xfId="0" applyNumberFormat="1" applyFont="1" applyFill="1" applyBorder="1" applyAlignment="1">
      <alignment horizontal="right"/>
    </xf>
    <xf numFmtId="3" fontId="8" fillId="9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164" fontId="0" fillId="0" borderId="14" xfId="0" applyNumberFormat="1" applyBorder="1"/>
    <xf numFmtId="0" fontId="2" fillId="0" borderId="17" xfId="0" applyFont="1" applyBorder="1" applyAlignment="1">
      <alignment wrapText="1"/>
    </xf>
    <xf numFmtId="164" fontId="0" fillId="0" borderId="18" xfId="0" applyNumberFormat="1" applyBorder="1"/>
    <xf numFmtId="0" fontId="2" fillId="0" borderId="24" xfId="0" applyFont="1" applyBorder="1"/>
    <xf numFmtId="0" fontId="0" fillId="0" borderId="25" xfId="0" applyBorder="1"/>
    <xf numFmtId="164" fontId="0" fillId="0" borderId="26" xfId="0" applyNumberFormat="1" applyFill="1" applyBorder="1"/>
    <xf numFmtId="38" fontId="8" fillId="0" borderId="0" xfId="0" applyNumberFormat="1" applyFont="1" applyBorder="1" applyAlignment="1">
      <alignment horizontal="right"/>
    </xf>
    <xf numFmtId="0" fontId="12" fillId="7" borderId="8" xfId="0" applyFont="1" applyFill="1" applyBorder="1"/>
    <xf numFmtId="38" fontId="12" fillId="7" borderId="8" xfId="0" applyNumberFormat="1" applyFont="1" applyFill="1" applyBorder="1" applyAlignment="1">
      <alignment horizontal="right"/>
    </xf>
    <xf numFmtId="38" fontId="12" fillId="7" borderId="9" xfId="0" applyNumberFormat="1" applyFont="1" applyFill="1" applyBorder="1" applyAlignment="1">
      <alignment horizontal="right"/>
    </xf>
    <xf numFmtId="38" fontId="12" fillId="7" borderId="11" xfId="0" applyNumberFormat="1" applyFont="1" applyFill="1" applyBorder="1" applyAlignment="1">
      <alignment horizontal="right"/>
    </xf>
    <xf numFmtId="3" fontId="11" fillId="10" borderId="1" xfId="0" applyNumberFormat="1" applyFont="1" applyFill="1" applyBorder="1" applyAlignment="1">
      <alignment horizontal="right"/>
    </xf>
    <xf numFmtId="3" fontId="11" fillId="11" borderId="1" xfId="0" applyNumberFormat="1" applyFont="1" applyFill="1" applyBorder="1" applyAlignment="1">
      <alignment horizontal="right"/>
    </xf>
    <xf numFmtId="38" fontId="8" fillId="11" borderId="1" xfId="0" applyNumberFormat="1" applyFont="1" applyFill="1" applyBorder="1" applyAlignment="1">
      <alignment horizontal="center"/>
    </xf>
    <xf numFmtId="38" fontId="8" fillId="12" borderId="1" xfId="0" applyNumberFormat="1" applyFont="1" applyFill="1" applyBorder="1" applyAlignment="1">
      <alignment horizontal="center"/>
    </xf>
    <xf numFmtId="3" fontId="11" fillId="12" borderId="1" xfId="0" applyNumberFormat="1" applyFont="1" applyFill="1" applyBorder="1" applyAlignment="1">
      <alignment horizontal="right"/>
    </xf>
    <xf numFmtId="38" fontId="8" fillId="10" borderId="1" xfId="0" applyNumberFormat="1" applyFont="1" applyFill="1" applyBorder="1" applyAlignment="1">
      <alignment horizontal="center"/>
    </xf>
    <xf numFmtId="38" fontId="8" fillId="13" borderId="1" xfId="0" applyNumberFormat="1" applyFont="1" applyFill="1" applyBorder="1" applyAlignment="1">
      <alignment horizontal="center"/>
    </xf>
    <xf numFmtId="3" fontId="11" fillId="13" borderId="1" xfId="0" applyNumberFormat="1" applyFont="1" applyFill="1" applyBorder="1" applyAlignment="1">
      <alignment horizontal="right"/>
    </xf>
    <xf numFmtId="38" fontId="8" fillId="6" borderId="1" xfId="0" applyNumberFormat="1" applyFont="1" applyFill="1" applyBorder="1" applyAlignment="1">
      <alignment horizontal="center"/>
    </xf>
    <xf numFmtId="0" fontId="8" fillId="9" borderId="10" xfId="0" applyFont="1" applyFill="1" applyBorder="1"/>
    <xf numFmtId="0" fontId="8" fillId="9" borderId="11" xfId="0" applyFont="1" applyFill="1" applyBorder="1"/>
    <xf numFmtId="3" fontId="8" fillId="9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3" fontId="11" fillId="0" borderId="1" xfId="0" applyNumberFormat="1" applyFont="1" applyFill="1" applyBorder="1"/>
    <xf numFmtId="164" fontId="11" fillId="0" borderId="1" xfId="3" applyNumberFormat="1" applyFont="1" applyFill="1" applyBorder="1" applyAlignment="1">
      <alignment horizontal="right"/>
    </xf>
    <xf numFmtId="0" fontId="13" fillId="0" borderId="0" xfId="0" applyFont="1"/>
    <xf numFmtId="38" fontId="13" fillId="0" borderId="0" xfId="0" applyNumberFormat="1" applyFont="1" applyFill="1" applyBorder="1" applyAlignment="1">
      <alignment horizontal="right"/>
    </xf>
    <xf numFmtId="38" fontId="13" fillId="0" borderId="0" xfId="0" applyNumberFormat="1" applyFont="1" applyFill="1" applyAlignment="1">
      <alignment horizontal="right"/>
    </xf>
    <xf numFmtId="0" fontId="16" fillId="0" borderId="7" xfId="0" applyFont="1" applyFill="1" applyBorder="1"/>
    <xf numFmtId="38" fontId="16" fillId="0" borderId="6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/>
    <xf numFmtId="3" fontId="8" fillId="9" borderId="25" xfId="0" applyNumberFormat="1" applyFont="1" applyFill="1" applyBorder="1" applyAlignment="1">
      <alignment horizontal="right"/>
    </xf>
    <xf numFmtId="3" fontId="8" fillId="9" borderId="26" xfId="0" applyNumberFormat="1" applyFont="1" applyFill="1" applyBorder="1" applyAlignment="1">
      <alignment horizontal="right"/>
    </xf>
    <xf numFmtId="0" fontId="8" fillId="9" borderId="24" xfId="0" applyFont="1" applyFill="1" applyBorder="1"/>
    <xf numFmtId="0" fontId="11" fillId="9" borderId="25" xfId="0" applyFont="1" applyFill="1" applyBorder="1"/>
    <xf numFmtId="38" fontId="8" fillId="11" borderId="10" xfId="0" applyNumberFormat="1" applyFont="1" applyFill="1" applyBorder="1" applyAlignment="1">
      <alignment horizontal="center"/>
    </xf>
    <xf numFmtId="38" fontId="8" fillId="12" borderId="10" xfId="0" applyNumberFormat="1" applyFont="1" applyFill="1" applyBorder="1" applyAlignment="1">
      <alignment horizontal="center"/>
    </xf>
    <xf numFmtId="38" fontId="8" fillId="10" borderId="10" xfId="0" applyNumberFormat="1" applyFont="1" applyFill="1" applyBorder="1" applyAlignment="1">
      <alignment horizontal="center"/>
    </xf>
    <xf numFmtId="38" fontId="8" fillId="6" borderId="10" xfId="0" applyNumberFormat="1" applyFont="1" applyFill="1" applyBorder="1" applyAlignment="1">
      <alignment horizontal="center"/>
    </xf>
    <xf numFmtId="38" fontId="8" fillId="13" borderId="10" xfId="0" applyNumberFormat="1" applyFont="1" applyFill="1" applyBorder="1" applyAlignment="1">
      <alignment horizontal="center"/>
    </xf>
    <xf numFmtId="14" fontId="8" fillId="0" borderId="0" xfId="0" applyNumberFormat="1" applyFont="1"/>
    <xf numFmtId="3" fontId="8" fillId="6" borderId="11" xfId="3" applyNumberFormat="1" applyFont="1" applyFill="1" applyBorder="1" applyAlignment="1">
      <alignment horizontal="right"/>
    </xf>
    <xf numFmtId="166" fontId="8" fillId="6" borderId="11" xfId="3" applyNumberFormat="1" applyFont="1" applyFill="1" applyBorder="1" applyAlignment="1">
      <alignment horizontal="right"/>
    </xf>
    <xf numFmtId="167" fontId="0" fillId="0" borderId="0" xfId="4" applyNumberFormat="1" applyFont="1"/>
    <xf numFmtId="0" fontId="2" fillId="0" borderId="0" xfId="5" applyFont="1"/>
    <xf numFmtId="167" fontId="0" fillId="0" borderId="0" xfId="4" applyNumberFormat="1" applyFont="1" applyFill="1"/>
    <xf numFmtId="168" fontId="2" fillId="0" borderId="0" xfId="6" applyNumberFormat="1" applyFont="1" applyFill="1"/>
    <xf numFmtId="1" fontId="2" fillId="0" borderId="0" xfId="5" applyNumberFormat="1"/>
    <xf numFmtId="167" fontId="2" fillId="0" borderId="0" xfId="6" applyNumberFormat="1" applyFont="1" applyFill="1"/>
    <xf numFmtId="0" fontId="2" fillId="0" borderId="0" xfId="5" applyFont="1" applyFill="1"/>
    <xf numFmtId="0" fontId="17" fillId="0" borderId="0" xfId="5" applyFont="1" applyFill="1" applyAlignment="1">
      <alignment horizontal="center" vertical="center" wrapText="1"/>
    </xf>
    <xf numFmtId="0" fontId="2" fillId="0" borderId="0" xfId="5"/>
    <xf numFmtId="0" fontId="18" fillId="0" borderId="0" xfId="5" applyFont="1"/>
    <xf numFmtId="0" fontId="8" fillId="0" borderId="0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9" fillId="0" borderId="0" xfId="0" applyFont="1"/>
    <xf numFmtId="0" fontId="9" fillId="7" borderId="9" xfId="0" applyFont="1" applyFill="1" applyBorder="1" applyAlignment="1">
      <alignment horizontal="left"/>
    </xf>
    <xf numFmtId="3" fontId="8" fillId="0" borderId="21" xfId="0" applyNumberFormat="1" applyFont="1" applyFill="1" applyBorder="1" applyAlignment="1">
      <alignment horizontal="right"/>
    </xf>
    <xf numFmtId="3" fontId="8" fillId="9" borderId="27" xfId="0" applyNumberFormat="1" applyFont="1" applyFill="1" applyBorder="1" applyAlignment="1">
      <alignment horizontal="right"/>
    </xf>
    <xf numFmtId="166" fontId="8" fillId="6" borderId="11" xfId="0" applyNumberFormat="1" applyFont="1" applyFill="1" applyBorder="1" applyAlignment="1">
      <alignment horizontal="right"/>
    </xf>
    <xf numFmtId="3" fontId="8" fillId="0" borderId="1" xfId="0" applyNumberFormat="1" applyFont="1" applyFill="1" applyBorder="1"/>
    <xf numFmtId="3" fontId="8" fillId="9" borderId="1" xfId="0" applyNumberFormat="1" applyFont="1" applyFill="1" applyBorder="1"/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/>
    <xf numFmtId="0" fontId="9" fillId="7" borderId="2" xfId="0" applyFont="1" applyFill="1" applyBorder="1"/>
    <xf numFmtId="38" fontId="9" fillId="7" borderId="3" xfId="0" applyNumberFormat="1" applyFont="1" applyFill="1" applyBorder="1" applyAlignment="1">
      <alignment horizontal="right"/>
    </xf>
    <xf numFmtId="38" fontId="9" fillId="7" borderId="12" xfId="0" applyNumberFormat="1" applyFont="1" applyFill="1" applyBorder="1" applyAlignment="1">
      <alignment horizontal="right"/>
    </xf>
    <xf numFmtId="0" fontId="9" fillId="7" borderId="4" xfId="0" applyFont="1" applyFill="1" applyBorder="1" applyAlignment="1">
      <alignment horizontal="left"/>
    </xf>
    <xf numFmtId="0" fontId="20" fillId="0" borderId="0" xfId="7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28" xfId="0" applyBorder="1"/>
    <xf numFmtId="164" fontId="0" fillId="0" borderId="29" xfId="3" applyNumberFormat="1" applyFont="1" applyBorder="1"/>
    <xf numFmtId="0" fontId="0" fillId="0" borderId="30" xfId="0" applyBorder="1"/>
    <xf numFmtId="164" fontId="0" fillId="0" borderId="31" xfId="3" applyNumberFormat="1" applyFont="1" applyBorder="1"/>
    <xf numFmtId="0" fontId="2" fillId="0" borderId="30" xfId="0" applyFont="1" applyBorder="1"/>
    <xf numFmtId="0" fontId="2" fillId="0" borderId="32" xfId="0" applyFont="1" applyBorder="1"/>
    <xf numFmtId="164" fontId="0" fillId="0" borderId="33" xfId="3" applyNumberFormat="1" applyFont="1" applyBorder="1"/>
    <xf numFmtId="38" fontId="8" fillId="0" borderId="0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/>
    <xf numFmtId="3" fontId="11" fillId="0" borderId="10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8" fillId="14" borderId="4" xfId="0" applyFont="1" applyFill="1" applyBorder="1"/>
    <xf numFmtId="0" fontId="8" fillId="14" borderId="11" xfId="0" applyFont="1" applyFill="1" applyBorder="1"/>
    <xf numFmtId="10" fontId="0" fillId="0" borderId="0" xfId="3" applyNumberFormat="1" applyFont="1"/>
    <xf numFmtId="38" fontId="8" fillId="15" borderId="1" xfId="0" applyNumberFormat="1" applyFont="1" applyFill="1" applyBorder="1" applyAlignment="1">
      <alignment horizontal="center"/>
    </xf>
    <xf numFmtId="38" fontId="8" fillId="16" borderId="1" xfId="0" applyNumberFormat="1" applyFont="1" applyFill="1" applyBorder="1" applyAlignment="1">
      <alignment horizontal="center"/>
    </xf>
    <xf numFmtId="38" fontId="8" fillId="7" borderId="1" xfId="0" applyNumberFormat="1" applyFont="1" applyFill="1" applyBorder="1" applyAlignment="1">
      <alignment horizontal="center"/>
    </xf>
    <xf numFmtId="38" fontId="8" fillId="17" borderId="1" xfId="0" applyNumberFormat="1" applyFont="1" applyFill="1" applyBorder="1" applyAlignment="1">
      <alignment horizontal="center"/>
    </xf>
    <xf numFmtId="38" fontId="8" fillId="18" borderId="1" xfId="0" applyNumberFormat="1" applyFont="1" applyFill="1" applyBorder="1" applyAlignment="1">
      <alignment horizontal="center"/>
    </xf>
    <xf numFmtId="38" fontId="8" fillId="9" borderId="1" xfId="0" applyNumberFormat="1" applyFont="1" applyFill="1" applyBorder="1" applyAlignment="1">
      <alignment horizontal="center" wrapText="1"/>
    </xf>
    <xf numFmtId="10" fontId="11" fillId="19" borderId="1" xfId="0" applyNumberFormat="1" applyFont="1" applyFill="1" applyBorder="1"/>
    <xf numFmtId="2" fontId="11" fillId="19" borderId="1" xfId="0" applyNumberFormat="1" applyFont="1" applyFill="1" applyBorder="1"/>
    <xf numFmtId="0" fontId="11" fillId="19" borderId="1" xfId="0" applyNumberFormat="1" applyFont="1" applyFill="1" applyBorder="1"/>
    <xf numFmtId="0" fontId="21" fillId="6" borderId="11" xfId="0" applyFont="1" applyFill="1" applyBorder="1"/>
    <xf numFmtId="0" fontId="21" fillId="6" borderId="11" xfId="0" applyFont="1" applyFill="1" applyBorder="1" applyAlignment="1">
      <alignment horizontal="right"/>
    </xf>
    <xf numFmtId="0" fontId="22" fillId="6" borderId="11" xfId="0" applyFont="1" applyFill="1" applyBorder="1"/>
    <xf numFmtId="0" fontId="21" fillId="6" borderId="8" xfId="0" applyFont="1" applyFill="1" applyBorder="1"/>
    <xf numFmtId="0" fontId="22" fillId="0" borderId="0" xfId="0" applyFont="1" applyFill="1"/>
    <xf numFmtId="0" fontId="22" fillId="0" borderId="0" xfId="0" applyFont="1"/>
    <xf numFmtId="0" fontId="13" fillId="0" borderId="0" xfId="0" applyFont="1" applyFill="1" applyBorder="1"/>
    <xf numFmtId="38" fontId="11" fillId="0" borderId="0" xfId="0" applyNumberFormat="1" applyFont="1" applyAlignment="1"/>
    <xf numFmtId="3" fontId="8" fillId="9" borderId="34" xfId="0" applyNumberFormat="1" applyFont="1" applyFill="1" applyBorder="1" applyAlignment="1">
      <alignment horizontal="right"/>
    </xf>
    <xf numFmtId="3" fontId="8" fillId="9" borderId="10" xfId="0" applyNumberFormat="1" applyFont="1" applyFill="1" applyBorder="1" applyAlignment="1">
      <alignment horizontal="right"/>
    </xf>
    <xf numFmtId="0" fontId="8" fillId="9" borderId="12" xfId="0" applyFont="1" applyFill="1" applyBorder="1"/>
    <xf numFmtId="0" fontId="23" fillId="14" borderId="0" xfId="0" applyFont="1" applyFill="1"/>
    <xf numFmtId="165" fontId="24" fillId="0" borderId="0" xfId="0" applyNumberFormat="1" applyFont="1" applyFill="1" applyBorder="1" applyAlignment="1">
      <alignment horizontal="left"/>
    </xf>
    <xf numFmtId="166" fontId="0" fillId="0" borderId="26" xfId="0" applyNumberFormat="1" applyFill="1" applyBorder="1"/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/>
    <xf numFmtId="2" fontId="11" fillId="0" borderId="0" xfId="0" applyNumberFormat="1" applyFont="1"/>
    <xf numFmtId="2" fontId="25" fillId="0" borderId="0" xfId="0" applyNumberFormat="1" applyFont="1"/>
    <xf numFmtId="2" fontId="11" fillId="0" borderId="0" xfId="0" applyNumberFormat="1" applyFont="1" applyBorder="1"/>
    <xf numFmtId="2" fontId="11" fillId="0" borderId="0" xfId="0" applyNumberFormat="1" applyFont="1" applyBorder="1" applyAlignment="1">
      <alignment horizontal="right"/>
    </xf>
    <xf numFmtId="4" fontId="11" fillId="0" borderId="1" xfId="0" applyNumberFormat="1" applyFont="1" applyFill="1" applyBorder="1"/>
    <xf numFmtId="0" fontId="9" fillId="7" borderId="4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left"/>
    </xf>
    <xf numFmtId="0" fontId="8" fillId="9" borderId="11" xfId="0" applyFont="1" applyFill="1" applyBorder="1" applyAlignment="1">
      <alignment horizontal="left"/>
    </xf>
    <xf numFmtId="0" fontId="9" fillId="7" borderId="10" xfId="0" applyFont="1" applyFill="1" applyBorder="1" applyAlignment="1"/>
    <xf numFmtId="0" fontId="9" fillId="7" borderId="11" xfId="0" applyFont="1" applyFill="1" applyBorder="1" applyAlignment="1"/>
    <xf numFmtId="0" fontId="9" fillId="7" borderId="10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8">
    <cellStyle name="20% - Accent5" xfId="1" builtinId="46"/>
    <cellStyle name="Comma" xfId="2" builtinId="3"/>
    <cellStyle name="Currency 2" xfId="4" xr:uid="{00000000-0005-0000-0000-000002000000}"/>
    <cellStyle name="Currency 3" xfId="6" xr:uid="{00000000-0005-0000-0000-000003000000}"/>
    <cellStyle name="Hyperlink" xfId="7" builtinId="8"/>
    <cellStyle name="Normal" xfId="0" builtinId="0"/>
    <cellStyle name="Normal 2" xfId="5" xr:uid="{00000000-0005-0000-0000-000005000000}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5</xdr:row>
      <xdr:rowOff>144780</xdr:rowOff>
    </xdr:from>
    <xdr:to>
      <xdr:col>2</xdr:col>
      <xdr:colOff>0</xdr:colOff>
      <xdr:row>7</xdr:row>
      <xdr:rowOff>38100</xdr:rowOff>
    </xdr:to>
    <xdr:pic>
      <xdr:nvPicPr>
        <xdr:cNvPr id="2204" name="Picture 1" descr="C:\Documents and Settings\lmills\Local Settings\Temporary Internet Files\Content.IE5\CLAROXMF\MCj04421440000[1].png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982980"/>
          <a:ext cx="220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ants\AABudgetsInProcess\SNRE\Smith,%20William%20K\NSF%20UMinnesota%20INFEWS\Budget_NSF_UA_UMN_022217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Year"/>
      <sheetName val="Travel"/>
      <sheetName val="Split Year"/>
      <sheetName val="Lists"/>
      <sheetName val="Instructions"/>
      <sheetName val="Data"/>
    </sheetNames>
    <sheetDataSet>
      <sheetData sheetId="0" refreshError="1"/>
      <sheetData sheetId="1" refreshError="1"/>
      <sheetData sheetId="2" refreshError="1"/>
      <sheetData sheetId="3">
        <row r="21">
          <cell r="B21">
            <v>1</v>
          </cell>
        </row>
        <row r="22">
          <cell r="B22">
            <v>1.01</v>
          </cell>
        </row>
        <row r="23">
          <cell r="B23">
            <v>1.02</v>
          </cell>
        </row>
        <row r="24">
          <cell r="B24">
            <v>1.03</v>
          </cell>
        </row>
        <row r="25">
          <cell r="B25">
            <v>1.04</v>
          </cell>
        </row>
        <row r="26">
          <cell r="B26">
            <v>1.05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oprals.state.gov/web920/per_diem.asp" TargetMode="External"/><Relationship Id="rId2" Type="http://schemas.openxmlformats.org/officeDocument/2006/relationships/hyperlink" Target="https://www.gsa.gov/node/86696?utm_source=OGP&amp;utm_medium=print-radio&amp;utm_term=perdiem&amp;utm_campaign=shortcuts" TargetMode="External"/><Relationship Id="rId1" Type="http://schemas.openxmlformats.org/officeDocument/2006/relationships/hyperlink" Target="https://gao.az.gov/sites/default/files/5095%20Reimbursement%20Rates%20%201810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87"/>
  <sheetViews>
    <sheetView tabSelected="1" zoomScale="120" zoomScaleNormal="120" zoomScaleSheetLayoutView="75" workbookViewId="0">
      <selection sqref="A1:XFD1048576"/>
    </sheetView>
  </sheetViews>
  <sheetFormatPr defaultColWidth="8.77734375" defaultRowHeight="13.5" customHeight="1" x14ac:dyDescent="0.2"/>
  <cols>
    <col min="1" max="1" width="9.6640625" style="99" customWidth="1"/>
    <col min="2" max="2" width="10.77734375" style="99" customWidth="1"/>
    <col min="3" max="3" width="6.77734375" style="99" customWidth="1"/>
    <col min="4" max="4" width="10.88671875" style="99" customWidth="1"/>
    <col min="5" max="9" width="9.5546875" style="115" customWidth="1"/>
    <col min="10" max="10" width="9.5546875" style="116" customWidth="1"/>
    <col min="11" max="11" width="5.88671875" style="99" customWidth="1"/>
    <col min="12" max="12" width="8.21875" style="99" customWidth="1"/>
    <col min="13" max="13" width="10.88671875" style="99" customWidth="1"/>
    <col min="14" max="14" width="12.21875" style="117" customWidth="1"/>
    <col min="15" max="15" width="10.33203125" style="117" customWidth="1"/>
    <col min="16" max="16" width="12.109375" style="118" customWidth="1"/>
    <col min="17" max="20" width="6.6640625" style="118" customWidth="1"/>
    <col min="21" max="21" width="6.6640625" style="119" customWidth="1"/>
    <col min="22" max="22" width="6.6640625" style="120" customWidth="1"/>
    <col min="23" max="16384" width="8.77734375" style="99"/>
  </cols>
  <sheetData>
    <row r="1" spans="1:22" s="177" customFormat="1" ht="18" x14ac:dyDescent="0.25">
      <c r="A1" s="121" t="s">
        <v>152</v>
      </c>
      <c r="B1" s="121"/>
      <c r="C1" s="121"/>
      <c r="E1" s="178"/>
      <c r="F1" s="178"/>
      <c r="G1" s="178"/>
      <c r="H1" s="178"/>
      <c r="I1" s="178"/>
      <c r="J1" s="179"/>
      <c r="K1" s="99"/>
      <c r="L1" s="256" t="s">
        <v>180</v>
      </c>
      <c r="M1" s="256"/>
      <c r="N1" s="180"/>
      <c r="O1" s="273" t="s">
        <v>71</v>
      </c>
      <c r="P1" s="274"/>
      <c r="Q1" s="274"/>
      <c r="R1" s="275"/>
      <c r="S1" s="181"/>
      <c r="T1" s="182"/>
      <c r="U1" s="183"/>
      <c r="V1" s="182"/>
    </row>
    <row r="2" spans="1:22" s="91" customFormat="1" ht="13.5" customHeight="1" x14ac:dyDescent="0.25">
      <c r="A2" s="92" t="s">
        <v>61</v>
      </c>
      <c r="B2" s="93" t="s">
        <v>109</v>
      </c>
      <c r="C2" s="88"/>
      <c r="D2" s="89" t="s">
        <v>64</v>
      </c>
      <c r="E2" s="97">
        <v>44013</v>
      </c>
      <c r="F2" s="262" t="s">
        <v>175</v>
      </c>
      <c r="G2" s="89"/>
      <c r="J2" s="90"/>
      <c r="K2" s="104"/>
      <c r="L2" s="264" t="s">
        <v>61</v>
      </c>
      <c r="M2" s="93" t="str">
        <f>B2</f>
        <v>Doe, John</v>
      </c>
      <c r="N2" s="93" t="s">
        <v>64</v>
      </c>
      <c r="O2" s="217">
        <f>E2</f>
        <v>44013</v>
      </c>
      <c r="P2" s="95"/>
      <c r="Q2" s="95"/>
      <c r="R2" s="95"/>
      <c r="U2" s="96"/>
      <c r="V2" s="95"/>
    </row>
    <row r="3" spans="1:22" s="91" customFormat="1" ht="13.5" customHeight="1" thickBot="1" x14ac:dyDescent="0.25">
      <c r="A3" s="92" t="s">
        <v>60</v>
      </c>
      <c r="B3" s="93" t="s">
        <v>150</v>
      </c>
      <c r="C3" s="88"/>
      <c r="D3" s="89" t="s">
        <v>65</v>
      </c>
      <c r="E3" s="193">
        <v>44377</v>
      </c>
      <c r="G3" s="89"/>
      <c r="J3" s="90"/>
      <c r="K3" s="104"/>
      <c r="L3" s="264" t="s">
        <v>60</v>
      </c>
      <c r="M3" s="93" t="str">
        <f>B3</f>
        <v>Name Here</v>
      </c>
      <c r="N3" s="93" t="s">
        <v>122</v>
      </c>
      <c r="O3" s="217">
        <f>E3</f>
        <v>44377</v>
      </c>
      <c r="P3" s="95"/>
      <c r="Q3" s="95"/>
      <c r="R3" s="95"/>
      <c r="U3" s="96"/>
      <c r="V3" s="95"/>
    </row>
    <row r="4" spans="1:22" s="91" customFormat="1" ht="13.5" customHeight="1" thickBot="1" x14ac:dyDescent="0.25">
      <c r="A4" s="146" t="s">
        <v>102</v>
      </c>
      <c r="B4" s="147">
        <v>1.05</v>
      </c>
      <c r="D4" s="92" t="s">
        <v>70</v>
      </c>
      <c r="E4" s="193">
        <f ca="1">TODAY()+15</f>
        <v>44286</v>
      </c>
      <c r="G4" s="89"/>
      <c r="J4" s="90"/>
      <c r="K4" s="104"/>
      <c r="L4" s="99"/>
      <c r="M4" s="104"/>
      <c r="N4" s="100"/>
      <c r="O4" s="100"/>
      <c r="P4" s="95"/>
      <c r="Q4" s="95"/>
      <c r="R4" s="95"/>
      <c r="S4" s="95"/>
      <c r="T4" s="95"/>
      <c r="U4" s="96"/>
      <c r="V4" s="95"/>
    </row>
    <row r="5" spans="1:22" s="91" customFormat="1" ht="13.5" customHeight="1" x14ac:dyDescent="0.2">
      <c r="B5" s="98"/>
      <c r="C5" s="98"/>
      <c r="D5" s="98"/>
      <c r="E5" s="140"/>
      <c r="F5" s="140"/>
      <c r="G5" s="140"/>
      <c r="H5" s="140"/>
      <c r="I5" s="140"/>
      <c r="J5" s="232"/>
      <c r="K5" s="104"/>
      <c r="L5" s="104"/>
      <c r="M5" s="104"/>
      <c r="N5" s="98"/>
      <c r="O5" s="98"/>
      <c r="P5" s="98"/>
      <c r="Q5" s="140"/>
      <c r="R5" s="140"/>
      <c r="S5" s="140"/>
      <c r="T5" s="140"/>
      <c r="U5" s="140"/>
      <c r="V5" s="232"/>
    </row>
    <row r="6" spans="1:22" s="91" customFormat="1" ht="13.5" customHeight="1" x14ac:dyDescent="0.2">
      <c r="A6" s="88" t="s">
        <v>120</v>
      </c>
      <c r="B6" s="88"/>
      <c r="C6" s="143" t="s">
        <v>106</v>
      </c>
      <c r="D6" s="145" t="s">
        <v>144</v>
      </c>
      <c r="E6" s="241" t="s">
        <v>77</v>
      </c>
      <c r="F6" s="242" t="s">
        <v>78</v>
      </c>
      <c r="G6" s="243" t="s">
        <v>79</v>
      </c>
      <c r="H6" s="244" t="s">
        <v>80</v>
      </c>
      <c r="I6" s="245" t="s">
        <v>81</v>
      </c>
      <c r="J6" s="246" t="s">
        <v>148</v>
      </c>
      <c r="K6" s="265"/>
      <c r="L6" s="266"/>
      <c r="M6" s="216" t="s">
        <v>121</v>
      </c>
      <c r="N6" s="88" t="s">
        <v>120</v>
      </c>
      <c r="O6" s="143" t="s">
        <v>106</v>
      </c>
      <c r="P6" s="145" t="s">
        <v>144</v>
      </c>
      <c r="Q6" s="241" t="s">
        <v>77</v>
      </c>
      <c r="R6" s="242" t="s">
        <v>78</v>
      </c>
      <c r="S6" s="243" t="s">
        <v>79</v>
      </c>
      <c r="T6" s="244" t="s">
        <v>80</v>
      </c>
      <c r="U6" s="245" t="s">
        <v>81</v>
      </c>
      <c r="V6" s="246" t="s">
        <v>148</v>
      </c>
    </row>
    <row r="7" spans="1:22" ht="13.5" customHeight="1" x14ac:dyDescent="0.2">
      <c r="A7" s="98">
        <v>0</v>
      </c>
      <c r="B7" s="174" t="s">
        <v>149</v>
      </c>
      <c r="C7" s="106">
        <v>0</v>
      </c>
      <c r="D7" s="270">
        <v>0</v>
      </c>
      <c r="E7" s="233">
        <f>C7*D7</f>
        <v>0</v>
      </c>
      <c r="F7" s="233">
        <f t="shared" ref="F7:I17" si="0">+E7*$B$4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144">
        <f>SUM(E7:I7)</f>
        <v>0</v>
      </c>
      <c r="K7" s="265"/>
      <c r="L7" s="267"/>
      <c r="M7" s="98"/>
      <c r="N7" s="174" t="s">
        <v>149</v>
      </c>
      <c r="O7" s="106">
        <v>0</v>
      </c>
      <c r="P7" s="175">
        <v>0</v>
      </c>
      <c r="Q7" s="233">
        <f t="shared" ref="Q7:Q17" si="1">O7*P7</f>
        <v>0</v>
      </c>
      <c r="R7" s="233">
        <f>+Q7</f>
        <v>0</v>
      </c>
      <c r="S7" s="233">
        <f>+R7</f>
        <v>0</v>
      </c>
      <c r="T7" s="233">
        <f>+S7</f>
        <v>0</v>
      </c>
      <c r="U7" s="233">
        <f>+T7</f>
        <v>0</v>
      </c>
      <c r="V7" s="144">
        <f>SUM(Q7:U7)</f>
        <v>0</v>
      </c>
    </row>
    <row r="8" spans="1:22" ht="13.5" customHeight="1" x14ac:dyDescent="0.2">
      <c r="A8" s="98"/>
      <c r="B8" s="174" t="s">
        <v>149</v>
      </c>
      <c r="C8" s="106">
        <v>0</v>
      </c>
      <c r="D8" s="175">
        <v>0</v>
      </c>
      <c r="E8" s="233">
        <f t="shared" ref="E8:E17" si="2">C8*D8</f>
        <v>0</v>
      </c>
      <c r="F8" s="233">
        <f t="shared" si="0"/>
        <v>0</v>
      </c>
      <c r="G8" s="233">
        <f t="shared" si="0"/>
        <v>0</v>
      </c>
      <c r="H8" s="233">
        <f t="shared" si="0"/>
        <v>0</v>
      </c>
      <c r="I8" s="233">
        <f t="shared" si="0"/>
        <v>0</v>
      </c>
      <c r="J8" s="144">
        <f t="shared" ref="J8:J18" si="3">SUM(E8:I8)</f>
        <v>0</v>
      </c>
      <c r="K8" s="265"/>
      <c r="L8" s="267"/>
      <c r="M8" s="98"/>
      <c r="N8" s="174" t="s">
        <v>149</v>
      </c>
      <c r="O8" s="106">
        <v>0</v>
      </c>
      <c r="P8" s="175">
        <v>0</v>
      </c>
      <c r="Q8" s="233">
        <f t="shared" si="1"/>
        <v>0</v>
      </c>
      <c r="R8" s="233">
        <f t="shared" ref="R8:U17" si="4">+Q8</f>
        <v>0</v>
      </c>
      <c r="S8" s="233">
        <f t="shared" si="4"/>
        <v>0</v>
      </c>
      <c r="T8" s="233">
        <f t="shared" si="4"/>
        <v>0</v>
      </c>
      <c r="U8" s="233">
        <f t="shared" si="4"/>
        <v>0</v>
      </c>
      <c r="V8" s="144">
        <f t="shared" ref="V8:V18" si="5">SUM(Q8:U8)</f>
        <v>0</v>
      </c>
    </row>
    <row r="9" spans="1:22" ht="13.5" customHeight="1" x14ac:dyDescent="0.2">
      <c r="A9" s="98"/>
      <c r="B9" s="174" t="s">
        <v>149</v>
      </c>
      <c r="C9" s="106">
        <v>0</v>
      </c>
      <c r="D9" s="175">
        <v>0</v>
      </c>
      <c r="E9" s="233">
        <f t="shared" si="2"/>
        <v>0</v>
      </c>
      <c r="F9" s="233">
        <f t="shared" si="0"/>
        <v>0</v>
      </c>
      <c r="G9" s="233">
        <f t="shared" si="0"/>
        <v>0</v>
      </c>
      <c r="H9" s="233">
        <f t="shared" si="0"/>
        <v>0</v>
      </c>
      <c r="I9" s="233">
        <f t="shared" si="0"/>
        <v>0</v>
      </c>
      <c r="J9" s="144">
        <f t="shared" si="3"/>
        <v>0</v>
      </c>
      <c r="K9" s="265"/>
      <c r="L9" s="267"/>
      <c r="M9" s="98"/>
      <c r="N9" s="174" t="s">
        <v>149</v>
      </c>
      <c r="O9" s="106">
        <v>0</v>
      </c>
      <c r="P9" s="175">
        <v>0</v>
      </c>
      <c r="Q9" s="233">
        <f t="shared" si="1"/>
        <v>0</v>
      </c>
      <c r="R9" s="233">
        <f t="shared" si="4"/>
        <v>0</v>
      </c>
      <c r="S9" s="233">
        <f t="shared" si="4"/>
        <v>0</v>
      </c>
      <c r="T9" s="233">
        <f t="shared" si="4"/>
        <v>0</v>
      </c>
      <c r="U9" s="233">
        <f t="shared" si="4"/>
        <v>0</v>
      </c>
      <c r="V9" s="144">
        <f t="shared" si="5"/>
        <v>0</v>
      </c>
    </row>
    <row r="10" spans="1:22" ht="12.75" x14ac:dyDescent="0.2">
      <c r="A10" s="98"/>
      <c r="B10" s="174" t="s">
        <v>149</v>
      </c>
      <c r="C10" s="106">
        <v>0</v>
      </c>
      <c r="D10" s="175">
        <v>0</v>
      </c>
      <c r="E10" s="233">
        <f t="shared" si="2"/>
        <v>0</v>
      </c>
      <c r="F10" s="233">
        <f t="shared" si="0"/>
        <v>0</v>
      </c>
      <c r="G10" s="233">
        <f t="shared" si="0"/>
        <v>0</v>
      </c>
      <c r="H10" s="233">
        <f t="shared" si="0"/>
        <v>0</v>
      </c>
      <c r="I10" s="233">
        <f t="shared" si="0"/>
        <v>0</v>
      </c>
      <c r="J10" s="144">
        <f t="shared" si="3"/>
        <v>0</v>
      </c>
      <c r="K10" s="265"/>
      <c r="L10" s="267"/>
      <c r="M10" s="98"/>
      <c r="N10" s="174" t="s">
        <v>149</v>
      </c>
      <c r="O10" s="106">
        <v>0</v>
      </c>
      <c r="P10" s="175">
        <v>0</v>
      </c>
      <c r="Q10" s="233">
        <f t="shared" si="1"/>
        <v>0</v>
      </c>
      <c r="R10" s="233">
        <f t="shared" si="4"/>
        <v>0</v>
      </c>
      <c r="S10" s="233">
        <f t="shared" si="4"/>
        <v>0</v>
      </c>
      <c r="T10" s="233">
        <f t="shared" si="4"/>
        <v>0</v>
      </c>
      <c r="U10" s="233">
        <f t="shared" si="4"/>
        <v>0</v>
      </c>
      <c r="V10" s="144">
        <f t="shared" si="5"/>
        <v>0</v>
      </c>
    </row>
    <row r="11" spans="1:22" ht="13.5" customHeight="1" x14ac:dyDescent="0.2">
      <c r="A11" s="98"/>
      <c r="B11" s="174" t="s">
        <v>149</v>
      </c>
      <c r="C11" s="106">
        <v>0</v>
      </c>
      <c r="D11" s="175">
        <v>0</v>
      </c>
      <c r="E11" s="233">
        <f t="shared" si="2"/>
        <v>0</v>
      </c>
      <c r="F11" s="233">
        <f t="shared" si="0"/>
        <v>0</v>
      </c>
      <c r="G11" s="233">
        <f t="shared" si="0"/>
        <v>0</v>
      </c>
      <c r="H11" s="233">
        <f t="shared" si="0"/>
        <v>0</v>
      </c>
      <c r="I11" s="233">
        <f t="shared" si="0"/>
        <v>0</v>
      </c>
      <c r="J11" s="144">
        <f t="shared" si="3"/>
        <v>0</v>
      </c>
      <c r="K11" s="265"/>
      <c r="L11" s="267"/>
      <c r="M11" s="98"/>
      <c r="N11" s="174" t="s">
        <v>149</v>
      </c>
      <c r="O11" s="106">
        <v>0</v>
      </c>
      <c r="P11" s="175">
        <v>0</v>
      </c>
      <c r="Q11" s="233">
        <f t="shared" si="1"/>
        <v>0</v>
      </c>
      <c r="R11" s="233">
        <f t="shared" si="4"/>
        <v>0</v>
      </c>
      <c r="S11" s="233">
        <f t="shared" si="4"/>
        <v>0</v>
      </c>
      <c r="T11" s="233">
        <f t="shared" si="4"/>
        <v>0</v>
      </c>
      <c r="U11" s="233">
        <f t="shared" si="4"/>
        <v>0</v>
      </c>
      <c r="V11" s="144">
        <f t="shared" si="5"/>
        <v>0</v>
      </c>
    </row>
    <row r="12" spans="1:22" ht="13.5" customHeight="1" x14ac:dyDescent="0.2">
      <c r="A12" s="98"/>
      <c r="B12" s="174" t="s">
        <v>149</v>
      </c>
      <c r="C12" s="106">
        <v>0</v>
      </c>
      <c r="D12" s="175">
        <v>0</v>
      </c>
      <c r="E12" s="233">
        <f t="shared" si="2"/>
        <v>0</v>
      </c>
      <c r="F12" s="233">
        <f t="shared" si="0"/>
        <v>0</v>
      </c>
      <c r="G12" s="233">
        <f t="shared" si="0"/>
        <v>0</v>
      </c>
      <c r="H12" s="233">
        <f t="shared" si="0"/>
        <v>0</v>
      </c>
      <c r="I12" s="233">
        <f t="shared" si="0"/>
        <v>0</v>
      </c>
      <c r="J12" s="144">
        <f t="shared" si="3"/>
        <v>0</v>
      </c>
      <c r="K12" s="265"/>
      <c r="L12" s="267"/>
      <c r="M12" s="98"/>
      <c r="N12" s="174" t="s">
        <v>149</v>
      </c>
      <c r="O12" s="106">
        <v>0</v>
      </c>
      <c r="P12" s="175">
        <v>0</v>
      </c>
      <c r="Q12" s="233">
        <f t="shared" si="1"/>
        <v>0</v>
      </c>
      <c r="R12" s="233">
        <f t="shared" si="4"/>
        <v>0</v>
      </c>
      <c r="S12" s="233">
        <f t="shared" si="4"/>
        <v>0</v>
      </c>
      <c r="T12" s="233">
        <f t="shared" si="4"/>
        <v>0</v>
      </c>
      <c r="U12" s="233">
        <f t="shared" si="4"/>
        <v>0</v>
      </c>
      <c r="V12" s="144">
        <f t="shared" si="5"/>
        <v>0</v>
      </c>
    </row>
    <row r="13" spans="1:22" ht="13.5" customHeight="1" x14ac:dyDescent="0.2">
      <c r="A13" s="98"/>
      <c r="B13" s="174" t="s">
        <v>149</v>
      </c>
      <c r="C13" s="106">
        <v>0</v>
      </c>
      <c r="D13" s="175">
        <v>0</v>
      </c>
      <c r="E13" s="233">
        <f t="shared" si="2"/>
        <v>0</v>
      </c>
      <c r="F13" s="233">
        <f t="shared" si="0"/>
        <v>0</v>
      </c>
      <c r="G13" s="233">
        <f t="shared" si="0"/>
        <v>0</v>
      </c>
      <c r="H13" s="233">
        <f t="shared" si="0"/>
        <v>0</v>
      </c>
      <c r="I13" s="233">
        <f t="shared" si="0"/>
        <v>0</v>
      </c>
      <c r="J13" s="144">
        <f t="shared" si="3"/>
        <v>0</v>
      </c>
      <c r="K13" s="265"/>
      <c r="L13" s="267"/>
      <c r="M13" s="98"/>
      <c r="N13" s="174" t="s">
        <v>149</v>
      </c>
      <c r="O13" s="106">
        <v>0</v>
      </c>
      <c r="P13" s="175">
        <v>0</v>
      </c>
      <c r="Q13" s="233">
        <f t="shared" si="1"/>
        <v>0</v>
      </c>
      <c r="R13" s="233">
        <f t="shared" si="4"/>
        <v>0</v>
      </c>
      <c r="S13" s="233">
        <f t="shared" si="4"/>
        <v>0</v>
      </c>
      <c r="T13" s="233">
        <f t="shared" si="4"/>
        <v>0</v>
      </c>
      <c r="U13" s="233">
        <f t="shared" si="4"/>
        <v>0</v>
      </c>
      <c r="V13" s="144">
        <f t="shared" si="5"/>
        <v>0</v>
      </c>
    </row>
    <row r="14" spans="1:22" ht="13.5" customHeight="1" x14ac:dyDescent="0.2">
      <c r="A14" s="98"/>
      <c r="B14" s="174" t="s">
        <v>149</v>
      </c>
      <c r="C14" s="106">
        <v>0</v>
      </c>
      <c r="D14" s="175">
        <v>0</v>
      </c>
      <c r="E14" s="233">
        <f t="shared" si="2"/>
        <v>0</v>
      </c>
      <c r="F14" s="233">
        <f t="shared" si="0"/>
        <v>0</v>
      </c>
      <c r="G14" s="233">
        <f t="shared" si="0"/>
        <v>0</v>
      </c>
      <c r="H14" s="233">
        <f t="shared" si="0"/>
        <v>0</v>
      </c>
      <c r="I14" s="233">
        <f t="shared" si="0"/>
        <v>0</v>
      </c>
      <c r="J14" s="144">
        <f t="shared" si="3"/>
        <v>0</v>
      </c>
      <c r="K14" s="265"/>
      <c r="L14" s="267"/>
      <c r="M14" s="98"/>
      <c r="N14" s="174" t="s">
        <v>149</v>
      </c>
      <c r="O14" s="106">
        <v>0</v>
      </c>
      <c r="P14" s="175">
        <v>0</v>
      </c>
      <c r="Q14" s="233">
        <f t="shared" si="1"/>
        <v>0</v>
      </c>
      <c r="R14" s="233">
        <f t="shared" si="4"/>
        <v>0</v>
      </c>
      <c r="S14" s="233">
        <f t="shared" si="4"/>
        <v>0</v>
      </c>
      <c r="T14" s="233">
        <f t="shared" si="4"/>
        <v>0</v>
      </c>
      <c r="U14" s="233">
        <f t="shared" si="4"/>
        <v>0</v>
      </c>
      <c r="V14" s="144">
        <f t="shared" si="5"/>
        <v>0</v>
      </c>
    </row>
    <row r="15" spans="1:22" ht="13.5" customHeight="1" x14ac:dyDescent="0.2">
      <c r="A15" s="98"/>
      <c r="B15" s="174" t="s">
        <v>149</v>
      </c>
      <c r="C15" s="106">
        <v>0</v>
      </c>
      <c r="D15" s="175">
        <v>0</v>
      </c>
      <c r="E15" s="233">
        <f t="shared" si="2"/>
        <v>0</v>
      </c>
      <c r="F15" s="233">
        <f t="shared" si="0"/>
        <v>0</v>
      </c>
      <c r="G15" s="233">
        <f t="shared" si="0"/>
        <v>0</v>
      </c>
      <c r="H15" s="233">
        <f t="shared" si="0"/>
        <v>0</v>
      </c>
      <c r="I15" s="233">
        <f t="shared" si="0"/>
        <v>0</v>
      </c>
      <c r="J15" s="144">
        <f t="shared" si="3"/>
        <v>0</v>
      </c>
      <c r="K15" s="265"/>
      <c r="L15" s="267"/>
      <c r="M15" s="98"/>
      <c r="N15" s="174" t="s">
        <v>149</v>
      </c>
      <c r="O15" s="106">
        <v>0</v>
      </c>
      <c r="P15" s="175">
        <v>0</v>
      </c>
      <c r="Q15" s="233">
        <f t="shared" si="1"/>
        <v>0</v>
      </c>
      <c r="R15" s="233">
        <f t="shared" si="4"/>
        <v>0</v>
      </c>
      <c r="S15" s="233">
        <f t="shared" si="4"/>
        <v>0</v>
      </c>
      <c r="T15" s="233">
        <f t="shared" si="4"/>
        <v>0</v>
      </c>
      <c r="U15" s="233">
        <f t="shared" si="4"/>
        <v>0</v>
      </c>
      <c r="V15" s="144">
        <f t="shared" si="5"/>
        <v>0</v>
      </c>
    </row>
    <row r="16" spans="1:22" ht="13.5" customHeight="1" x14ac:dyDescent="0.2">
      <c r="A16" s="98"/>
      <c r="B16" s="174" t="s">
        <v>149</v>
      </c>
      <c r="C16" s="106">
        <v>0</v>
      </c>
      <c r="D16" s="175">
        <v>0</v>
      </c>
      <c r="E16" s="233">
        <f t="shared" si="2"/>
        <v>0</v>
      </c>
      <c r="F16" s="233">
        <f t="shared" si="0"/>
        <v>0</v>
      </c>
      <c r="G16" s="233">
        <f t="shared" si="0"/>
        <v>0</v>
      </c>
      <c r="H16" s="233">
        <f t="shared" si="0"/>
        <v>0</v>
      </c>
      <c r="I16" s="233">
        <f t="shared" si="0"/>
        <v>0</v>
      </c>
      <c r="J16" s="144">
        <f t="shared" si="3"/>
        <v>0</v>
      </c>
      <c r="K16" s="265"/>
      <c r="L16" s="267"/>
      <c r="M16" s="98"/>
      <c r="N16" s="174" t="s">
        <v>149</v>
      </c>
      <c r="O16" s="106">
        <v>0</v>
      </c>
      <c r="P16" s="175">
        <v>0</v>
      </c>
      <c r="Q16" s="233">
        <f t="shared" si="1"/>
        <v>0</v>
      </c>
      <c r="R16" s="233">
        <f t="shared" si="4"/>
        <v>0</v>
      </c>
      <c r="S16" s="233">
        <f t="shared" si="4"/>
        <v>0</v>
      </c>
      <c r="T16" s="233">
        <f t="shared" si="4"/>
        <v>0</v>
      </c>
      <c r="U16" s="233">
        <f t="shared" si="4"/>
        <v>0</v>
      </c>
      <c r="V16" s="144">
        <f t="shared" si="5"/>
        <v>0</v>
      </c>
    </row>
    <row r="17" spans="1:22" ht="13.5" customHeight="1" x14ac:dyDescent="0.2">
      <c r="A17" s="98"/>
      <c r="B17" s="174" t="s">
        <v>149</v>
      </c>
      <c r="C17" s="106">
        <v>0</v>
      </c>
      <c r="D17" s="175">
        <v>0</v>
      </c>
      <c r="E17" s="233">
        <f t="shared" si="2"/>
        <v>0</v>
      </c>
      <c r="F17" s="233">
        <f t="shared" si="0"/>
        <v>0</v>
      </c>
      <c r="G17" s="233">
        <f t="shared" si="0"/>
        <v>0</v>
      </c>
      <c r="H17" s="233">
        <f t="shared" si="0"/>
        <v>0</v>
      </c>
      <c r="I17" s="233">
        <f t="shared" si="0"/>
        <v>0</v>
      </c>
      <c r="J17" s="144">
        <f t="shared" si="3"/>
        <v>0</v>
      </c>
      <c r="K17" s="265"/>
      <c r="L17" s="265"/>
      <c r="M17" s="98"/>
      <c r="N17" s="174" t="s">
        <v>149</v>
      </c>
      <c r="O17" s="106">
        <v>0</v>
      </c>
      <c r="P17" s="175">
        <v>0</v>
      </c>
      <c r="Q17" s="233">
        <f t="shared" si="1"/>
        <v>0</v>
      </c>
      <c r="R17" s="233">
        <f t="shared" si="4"/>
        <v>0</v>
      </c>
      <c r="S17" s="233">
        <f t="shared" si="4"/>
        <v>0</v>
      </c>
      <c r="T17" s="233">
        <f t="shared" si="4"/>
        <v>0</v>
      </c>
      <c r="U17" s="233">
        <f t="shared" si="4"/>
        <v>0</v>
      </c>
      <c r="V17" s="144">
        <f t="shared" si="5"/>
        <v>0</v>
      </c>
    </row>
    <row r="18" spans="1:22" ht="13.5" customHeight="1" x14ac:dyDescent="0.2">
      <c r="A18" s="104"/>
      <c r="B18" s="276" t="s">
        <v>163</v>
      </c>
      <c r="C18" s="277"/>
      <c r="D18" s="277"/>
      <c r="E18" s="173">
        <f>SUM(E7:E17)</f>
        <v>0</v>
      </c>
      <c r="F18" s="173">
        <f>SUM(F7:F17)</f>
        <v>0</v>
      </c>
      <c r="G18" s="173">
        <f>SUM(G7:G17)</f>
        <v>0</v>
      </c>
      <c r="H18" s="173">
        <f>SUM(H7:H17)</f>
        <v>0</v>
      </c>
      <c r="I18" s="173">
        <f>SUM(I7:I17)</f>
        <v>0</v>
      </c>
      <c r="J18" s="148">
        <f t="shared" si="3"/>
        <v>0</v>
      </c>
      <c r="K18" s="265"/>
      <c r="L18" s="265"/>
      <c r="M18" s="104"/>
      <c r="N18" s="276" t="s">
        <v>163</v>
      </c>
      <c r="O18" s="277"/>
      <c r="P18" s="277"/>
      <c r="Q18" s="173">
        <f>SUM(Q7:Q17)</f>
        <v>0</v>
      </c>
      <c r="R18" s="173">
        <f>SUM(R7:R17)</f>
        <v>0</v>
      </c>
      <c r="S18" s="173">
        <f>SUM(S7:S17)</f>
        <v>0</v>
      </c>
      <c r="T18" s="173">
        <f>SUM(T7:T17)</f>
        <v>0</v>
      </c>
      <c r="U18" s="173">
        <f>SUM(U7:U17)</f>
        <v>0</v>
      </c>
      <c r="V18" s="148">
        <f t="shared" si="5"/>
        <v>0</v>
      </c>
    </row>
    <row r="19" spans="1:22" ht="13.5" customHeight="1" x14ac:dyDescent="0.2">
      <c r="A19" s="98"/>
      <c r="B19" s="98"/>
      <c r="C19" s="98"/>
      <c r="D19" s="98"/>
      <c r="E19" s="140"/>
      <c r="F19" s="140"/>
      <c r="G19" s="140"/>
      <c r="H19" s="140"/>
      <c r="I19" s="140"/>
      <c r="J19" s="102"/>
      <c r="K19" s="265"/>
      <c r="L19" s="265"/>
      <c r="M19" s="98"/>
      <c r="N19" s="98"/>
      <c r="O19" s="98"/>
      <c r="P19" s="98"/>
      <c r="Q19" s="140"/>
      <c r="R19" s="140"/>
      <c r="S19" s="140"/>
      <c r="T19" s="140"/>
      <c r="U19" s="140"/>
      <c r="V19" s="102"/>
    </row>
    <row r="20" spans="1:22" ht="13.5" customHeight="1" x14ac:dyDescent="0.2">
      <c r="A20" s="88" t="s">
        <v>164</v>
      </c>
      <c r="B20" s="98"/>
      <c r="C20" s="98"/>
      <c r="D20" s="143" t="s">
        <v>171</v>
      </c>
      <c r="E20" s="241" t="s">
        <v>77</v>
      </c>
      <c r="F20" s="242" t="s">
        <v>78</v>
      </c>
      <c r="G20" s="243" t="s">
        <v>79</v>
      </c>
      <c r="H20" s="244" t="s">
        <v>80</v>
      </c>
      <c r="I20" s="245" t="s">
        <v>81</v>
      </c>
      <c r="J20" s="246" t="s">
        <v>148</v>
      </c>
      <c r="K20" s="265"/>
      <c r="L20" s="265"/>
      <c r="M20" s="88"/>
      <c r="N20" s="88" t="s">
        <v>164</v>
      </c>
      <c r="O20" s="98"/>
      <c r="P20" s="143" t="s">
        <v>171</v>
      </c>
      <c r="Q20" s="241" t="s">
        <v>77</v>
      </c>
      <c r="R20" s="242" t="s">
        <v>78</v>
      </c>
      <c r="S20" s="243" t="s">
        <v>79</v>
      </c>
      <c r="T20" s="244" t="s">
        <v>80</v>
      </c>
      <c r="U20" s="245" t="s">
        <v>81</v>
      </c>
      <c r="V20" s="246" t="s">
        <v>148</v>
      </c>
    </row>
    <row r="21" spans="1:22" ht="13.5" customHeight="1" x14ac:dyDescent="0.25">
      <c r="A21" s="261" t="s">
        <v>173</v>
      </c>
      <c r="B21" s="174" t="str">
        <f t="shared" ref="B21:B31" si="6">B7</f>
        <v>Name/Position</v>
      </c>
      <c r="C21" s="247"/>
      <c r="D21" s="176">
        <v>0.31</v>
      </c>
      <c r="E21" s="233">
        <f t="shared" ref="E21:E31" si="7">E7*D21</f>
        <v>0</v>
      </c>
      <c r="F21" s="233">
        <f t="shared" ref="F21:F31" si="8">F7*D21</f>
        <v>0</v>
      </c>
      <c r="G21" s="233">
        <f t="shared" ref="G21:G31" si="9">G7*D21</f>
        <v>0</v>
      </c>
      <c r="H21" s="233">
        <f t="shared" ref="H21:H31" si="10">H7*D21</f>
        <v>0</v>
      </c>
      <c r="I21" s="233">
        <f t="shared" ref="I21:I31" si="11">I7*D21</f>
        <v>0</v>
      </c>
      <c r="J21" s="214">
        <f>SUM(E21:I21)</f>
        <v>0</v>
      </c>
      <c r="K21" s="265"/>
      <c r="L21" s="265"/>
      <c r="M21" s="98"/>
      <c r="N21" s="174" t="str">
        <f t="shared" ref="N21:N31" si="12">N7</f>
        <v>Name/Position</v>
      </c>
      <c r="O21" s="247"/>
      <c r="P21" s="176">
        <v>0.31</v>
      </c>
      <c r="Q21" s="233">
        <f t="shared" ref="Q21:Q31" si="13">Q7*P21</f>
        <v>0</v>
      </c>
      <c r="R21" s="233">
        <f t="shared" ref="R21:R31" si="14">R7*P21</f>
        <v>0</v>
      </c>
      <c r="S21" s="233">
        <f t="shared" ref="S21:S31" si="15">S7*P21</f>
        <v>0</v>
      </c>
      <c r="T21" s="233">
        <f t="shared" ref="T21:T31" si="16">T7*P21</f>
        <v>0</v>
      </c>
      <c r="U21" s="233">
        <f t="shared" ref="U21:U31" si="17">U7*P21</f>
        <v>0</v>
      </c>
      <c r="V21" s="214">
        <f>SUM(Q21:U21)</f>
        <v>0</v>
      </c>
    </row>
    <row r="22" spans="1:22" ht="13.5" customHeight="1" x14ac:dyDescent="0.25">
      <c r="A22" s="261" t="s">
        <v>174</v>
      </c>
      <c r="B22" s="174" t="str">
        <f t="shared" si="6"/>
        <v>Name/Position</v>
      </c>
      <c r="C22" s="247"/>
      <c r="D22" s="176">
        <v>0.31</v>
      </c>
      <c r="E22" s="233">
        <f t="shared" si="7"/>
        <v>0</v>
      </c>
      <c r="F22" s="233">
        <f t="shared" si="8"/>
        <v>0</v>
      </c>
      <c r="G22" s="233">
        <f t="shared" si="9"/>
        <v>0</v>
      </c>
      <c r="H22" s="233">
        <f t="shared" si="10"/>
        <v>0</v>
      </c>
      <c r="I22" s="233">
        <f t="shared" si="11"/>
        <v>0</v>
      </c>
      <c r="J22" s="214">
        <f t="shared" ref="J22:J31" si="18">SUM(E22:I22)</f>
        <v>0</v>
      </c>
      <c r="K22" s="265"/>
      <c r="L22" s="265"/>
      <c r="M22" s="98"/>
      <c r="N22" s="174" t="str">
        <f t="shared" si="12"/>
        <v>Name/Position</v>
      </c>
      <c r="O22" s="247"/>
      <c r="P22" s="176">
        <v>0.31</v>
      </c>
      <c r="Q22" s="233">
        <f t="shared" si="13"/>
        <v>0</v>
      </c>
      <c r="R22" s="233">
        <f t="shared" si="14"/>
        <v>0</v>
      </c>
      <c r="S22" s="233">
        <f t="shared" si="15"/>
        <v>0</v>
      </c>
      <c r="T22" s="233">
        <f t="shared" si="16"/>
        <v>0</v>
      </c>
      <c r="U22" s="233">
        <f t="shared" si="17"/>
        <v>0</v>
      </c>
      <c r="V22" s="214">
        <f t="shared" ref="V22:V31" si="19">SUM(Q22:U22)</f>
        <v>0</v>
      </c>
    </row>
    <row r="23" spans="1:22" ht="13.5" customHeight="1" x14ac:dyDescent="0.2">
      <c r="A23" s="88"/>
      <c r="B23" s="174" t="str">
        <f t="shared" si="6"/>
        <v>Name/Position</v>
      </c>
      <c r="C23" s="248"/>
      <c r="D23" s="176">
        <v>0.31</v>
      </c>
      <c r="E23" s="233">
        <f t="shared" si="7"/>
        <v>0</v>
      </c>
      <c r="F23" s="233">
        <f t="shared" si="8"/>
        <v>0</v>
      </c>
      <c r="G23" s="233">
        <f t="shared" si="9"/>
        <v>0</v>
      </c>
      <c r="H23" s="233">
        <f t="shared" si="10"/>
        <v>0</v>
      </c>
      <c r="I23" s="233">
        <f t="shared" si="11"/>
        <v>0</v>
      </c>
      <c r="J23" s="214">
        <f t="shared" si="18"/>
        <v>0</v>
      </c>
      <c r="K23" s="265"/>
      <c r="L23" s="265"/>
      <c r="M23" s="98"/>
      <c r="N23" s="174" t="str">
        <f t="shared" si="12"/>
        <v>Name/Position</v>
      </c>
      <c r="O23" s="248"/>
      <c r="P23" s="176">
        <v>0.31</v>
      </c>
      <c r="Q23" s="233">
        <f t="shared" si="13"/>
        <v>0</v>
      </c>
      <c r="R23" s="233">
        <f t="shared" si="14"/>
        <v>0</v>
      </c>
      <c r="S23" s="233">
        <f t="shared" si="15"/>
        <v>0</v>
      </c>
      <c r="T23" s="233">
        <f t="shared" si="16"/>
        <v>0</v>
      </c>
      <c r="U23" s="233">
        <f t="shared" si="17"/>
        <v>0</v>
      </c>
      <c r="V23" s="214">
        <f t="shared" si="19"/>
        <v>0</v>
      </c>
    </row>
    <row r="24" spans="1:22" ht="13.5" customHeight="1" x14ac:dyDescent="0.2">
      <c r="A24" s="98"/>
      <c r="B24" s="174" t="str">
        <f t="shared" si="6"/>
        <v>Name/Position</v>
      </c>
      <c r="C24" s="248"/>
      <c r="D24" s="176">
        <v>0.31</v>
      </c>
      <c r="E24" s="233">
        <f t="shared" si="7"/>
        <v>0</v>
      </c>
      <c r="F24" s="233">
        <f t="shared" si="8"/>
        <v>0</v>
      </c>
      <c r="G24" s="233">
        <f t="shared" si="9"/>
        <v>0</v>
      </c>
      <c r="H24" s="233">
        <f t="shared" si="10"/>
        <v>0</v>
      </c>
      <c r="I24" s="233">
        <f t="shared" si="11"/>
        <v>0</v>
      </c>
      <c r="J24" s="214">
        <f t="shared" si="18"/>
        <v>0</v>
      </c>
      <c r="K24" s="265"/>
      <c r="L24" s="265"/>
      <c r="M24" s="98"/>
      <c r="N24" s="174" t="str">
        <f t="shared" si="12"/>
        <v>Name/Position</v>
      </c>
      <c r="O24" s="248"/>
      <c r="P24" s="176">
        <v>0.31</v>
      </c>
      <c r="Q24" s="233">
        <f t="shared" si="13"/>
        <v>0</v>
      </c>
      <c r="R24" s="233">
        <f t="shared" si="14"/>
        <v>0</v>
      </c>
      <c r="S24" s="233">
        <f t="shared" si="15"/>
        <v>0</v>
      </c>
      <c r="T24" s="233">
        <f t="shared" si="16"/>
        <v>0</v>
      </c>
      <c r="U24" s="233">
        <f t="shared" si="17"/>
        <v>0</v>
      </c>
      <c r="V24" s="214">
        <f t="shared" si="19"/>
        <v>0</v>
      </c>
    </row>
    <row r="25" spans="1:22" ht="13.5" customHeight="1" x14ac:dyDescent="0.2">
      <c r="A25" s="98"/>
      <c r="B25" s="174" t="str">
        <f t="shared" si="6"/>
        <v>Name/Position</v>
      </c>
      <c r="C25" s="249"/>
      <c r="D25" s="176">
        <v>0.31</v>
      </c>
      <c r="E25" s="233">
        <f t="shared" si="7"/>
        <v>0</v>
      </c>
      <c r="F25" s="233">
        <f t="shared" si="8"/>
        <v>0</v>
      </c>
      <c r="G25" s="233">
        <f t="shared" si="9"/>
        <v>0</v>
      </c>
      <c r="H25" s="233">
        <f t="shared" si="10"/>
        <v>0</v>
      </c>
      <c r="I25" s="233">
        <f t="shared" si="11"/>
        <v>0</v>
      </c>
      <c r="J25" s="214">
        <f t="shared" si="18"/>
        <v>0</v>
      </c>
      <c r="K25" s="265"/>
      <c r="L25" s="265"/>
      <c r="M25" s="98"/>
      <c r="N25" s="174" t="str">
        <f t="shared" si="12"/>
        <v>Name/Position</v>
      </c>
      <c r="O25" s="249"/>
      <c r="P25" s="176">
        <v>0.31</v>
      </c>
      <c r="Q25" s="233">
        <f t="shared" si="13"/>
        <v>0</v>
      </c>
      <c r="R25" s="233">
        <f t="shared" si="14"/>
        <v>0</v>
      </c>
      <c r="S25" s="233">
        <f t="shared" si="15"/>
        <v>0</v>
      </c>
      <c r="T25" s="233">
        <f t="shared" si="16"/>
        <v>0</v>
      </c>
      <c r="U25" s="233">
        <f t="shared" si="17"/>
        <v>0</v>
      </c>
      <c r="V25" s="214">
        <f t="shared" si="19"/>
        <v>0</v>
      </c>
    </row>
    <row r="26" spans="1:22" ht="13.5" customHeight="1" x14ac:dyDescent="0.2">
      <c r="A26" s="98"/>
      <c r="B26" s="174" t="str">
        <f t="shared" si="6"/>
        <v>Name/Position</v>
      </c>
      <c r="C26" s="249"/>
      <c r="D26" s="176">
        <v>0.31</v>
      </c>
      <c r="E26" s="233">
        <f t="shared" si="7"/>
        <v>0</v>
      </c>
      <c r="F26" s="233">
        <f t="shared" si="8"/>
        <v>0</v>
      </c>
      <c r="G26" s="233">
        <f t="shared" si="9"/>
        <v>0</v>
      </c>
      <c r="H26" s="233">
        <f t="shared" si="10"/>
        <v>0</v>
      </c>
      <c r="I26" s="233">
        <f t="shared" si="11"/>
        <v>0</v>
      </c>
      <c r="J26" s="214">
        <f t="shared" si="18"/>
        <v>0</v>
      </c>
      <c r="K26" s="265"/>
      <c r="L26" s="265"/>
      <c r="M26" s="98"/>
      <c r="N26" s="174" t="str">
        <f t="shared" si="12"/>
        <v>Name/Position</v>
      </c>
      <c r="O26" s="249"/>
      <c r="P26" s="176">
        <v>0.31</v>
      </c>
      <c r="Q26" s="233">
        <f t="shared" si="13"/>
        <v>0</v>
      </c>
      <c r="R26" s="233">
        <f t="shared" si="14"/>
        <v>0</v>
      </c>
      <c r="S26" s="233">
        <f t="shared" si="15"/>
        <v>0</v>
      </c>
      <c r="T26" s="233">
        <f t="shared" si="16"/>
        <v>0</v>
      </c>
      <c r="U26" s="233">
        <f t="shared" si="17"/>
        <v>0</v>
      </c>
      <c r="V26" s="214">
        <f t="shared" si="19"/>
        <v>0</v>
      </c>
    </row>
    <row r="27" spans="1:22" ht="13.5" customHeight="1" x14ac:dyDescent="0.2">
      <c r="A27" s="98"/>
      <c r="B27" s="174" t="str">
        <f t="shared" si="6"/>
        <v>Name/Position</v>
      </c>
      <c r="C27" s="249"/>
      <c r="D27" s="176">
        <v>0.31</v>
      </c>
      <c r="E27" s="233">
        <f t="shared" si="7"/>
        <v>0</v>
      </c>
      <c r="F27" s="233">
        <f t="shared" si="8"/>
        <v>0</v>
      </c>
      <c r="G27" s="233">
        <f t="shared" si="9"/>
        <v>0</v>
      </c>
      <c r="H27" s="233">
        <f t="shared" si="10"/>
        <v>0</v>
      </c>
      <c r="I27" s="233">
        <f t="shared" si="11"/>
        <v>0</v>
      </c>
      <c r="J27" s="214">
        <f t="shared" si="18"/>
        <v>0</v>
      </c>
      <c r="K27" s="265"/>
      <c r="L27" s="265"/>
      <c r="M27" s="98"/>
      <c r="N27" s="174" t="str">
        <f t="shared" si="12"/>
        <v>Name/Position</v>
      </c>
      <c r="O27" s="249"/>
      <c r="P27" s="176">
        <v>0.31</v>
      </c>
      <c r="Q27" s="233">
        <f t="shared" si="13"/>
        <v>0</v>
      </c>
      <c r="R27" s="233">
        <f t="shared" si="14"/>
        <v>0</v>
      </c>
      <c r="S27" s="233">
        <f t="shared" si="15"/>
        <v>0</v>
      </c>
      <c r="T27" s="233">
        <f t="shared" si="16"/>
        <v>0</v>
      </c>
      <c r="U27" s="233">
        <f t="shared" si="17"/>
        <v>0</v>
      </c>
      <c r="V27" s="214">
        <f t="shared" si="19"/>
        <v>0</v>
      </c>
    </row>
    <row r="28" spans="1:22" ht="13.5" customHeight="1" x14ac:dyDescent="0.2">
      <c r="A28" s="98"/>
      <c r="B28" s="174" t="str">
        <f t="shared" si="6"/>
        <v>Name/Position</v>
      </c>
      <c r="C28" s="249"/>
      <c r="D28" s="176">
        <v>0.31</v>
      </c>
      <c r="E28" s="233">
        <f t="shared" si="7"/>
        <v>0</v>
      </c>
      <c r="F28" s="233">
        <f t="shared" si="8"/>
        <v>0</v>
      </c>
      <c r="G28" s="233">
        <f t="shared" si="9"/>
        <v>0</v>
      </c>
      <c r="H28" s="233">
        <f t="shared" si="10"/>
        <v>0</v>
      </c>
      <c r="I28" s="233">
        <f t="shared" si="11"/>
        <v>0</v>
      </c>
      <c r="J28" s="214">
        <f t="shared" si="18"/>
        <v>0</v>
      </c>
      <c r="K28" s="265"/>
      <c r="L28" s="265"/>
      <c r="M28" s="98"/>
      <c r="N28" s="174" t="str">
        <f t="shared" si="12"/>
        <v>Name/Position</v>
      </c>
      <c r="O28" s="249"/>
      <c r="P28" s="176">
        <v>0.31</v>
      </c>
      <c r="Q28" s="233">
        <f t="shared" si="13"/>
        <v>0</v>
      </c>
      <c r="R28" s="233">
        <f t="shared" si="14"/>
        <v>0</v>
      </c>
      <c r="S28" s="233">
        <f t="shared" si="15"/>
        <v>0</v>
      </c>
      <c r="T28" s="233">
        <f t="shared" si="16"/>
        <v>0</v>
      </c>
      <c r="U28" s="233">
        <f t="shared" si="17"/>
        <v>0</v>
      </c>
      <c r="V28" s="214">
        <f t="shared" si="19"/>
        <v>0</v>
      </c>
    </row>
    <row r="29" spans="1:22" ht="13.5" customHeight="1" x14ac:dyDescent="0.2">
      <c r="A29" s="98"/>
      <c r="B29" s="174" t="str">
        <f t="shared" si="6"/>
        <v>Name/Position</v>
      </c>
      <c r="C29" s="249"/>
      <c r="D29" s="176">
        <v>0.31</v>
      </c>
      <c r="E29" s="233">
        <f t="shared" si="7"/>
        <v>0</v>
      </c>
      <c r="F29" s="233">
        <f t="shared" si="8"/>
        <v>0</v>
      </c>
      <c r="G29" s="233">
        <f t="shared" si="9"/>
        <v>0</v>
      </c>
      <c r="H29" s="233">
        <f t="shared" si="10"/>
        <v>0</v>
      </c>
      <c r="I29" s="233">
        <f t="shared" si="11"/>
        <v>0</v>
      </c>
      <c r="J29" s="214">
        <f t="shared" si="18"/>
        <v>0</v>
      </c>
      <c r="K29" s="265"/>
      <c r="L29" s="265"/>
      <c r="M29" s="98"/>
      <c r="N29" s="174" t="str">
        <f t="shared" si="12"/>
        <v>Name/Position</v>
      </c>
      <c r="O29" s="249"/>
      <c r="P29" s="176">
        <v>0.31</v>
      </c>
      <c r="Q29" s="233">
        <f t="shared" si="13"/>
        <v>0</v>
      </c>
      <c r="R29" s="233">
        <f t="shared" si="14"/>
        <v>0</v>
      </c>
      <c r="S29" s="233">
        <f t="shared" si="15"/>
        <v>0</v>
      </c>
      <c r="T29" s="233">
        <f t="shared" si="16"/>
        <v>0</v>
      </c>
      <c r="U29" s="233">
        <f t="shared" si="17"/>
        <v>0</v>
      </c>
      <c r="V29" s="214">
        <f t="shared" si="19"/>
        <v>0</v>
      </c>
    </row>
    <row r="30" spans="1:22" ht="13.5" customHeight="1" x14ac:dyDescent="0.2">
      <c r="A30" s="98"/>
      <c r="B30" s="174" t="str">
        <f t="shared" si="6"/>
        <v>Name/Position</v>
      </c>
      <c r="C30" s="249"/>
      <c r="D30" s="176">
        <v>0.31</v>
      </c>
      <c r="E30" s="233">
        <f t="shared" si="7"/>
        <v>0</v>
      </c>
      <c r="F30" s="233">
        <f t="shared" si="8"/>
        <v>0</v>
      </c>
      <c r="G30" s="233">
        <f t="shared" si="9"/>
        <v>0</v>
      </c>
      <c r="H30" s="233">
        <f t="shared" si="10"/>
        <v>0</v>
      </c>
      <c r="I30" s="233">
        <f t="shared" si="11"/>
        <v>0</v>
      </c>
      <c r="J30" s="214">
        <f t="shared" si="18"/>
        <v>0</v>
      </c>
      <c r="K30" s="265"/>
      <c r="L30" s="265"/>
      <c r="M30" s="98"/>
      <c r="N30" s="174" t="str">
        <f t="shared" si="12"/>
        <v>Name/Position</v>
      </c>
      <c r="O30" s="249"/>
      <c r="P30" s="176">
        <v>0.31</v>
      </c>
      <c r="Q30" s="233">
        <f t="shared" si="13"/>
        <v>0</v>
      </c>
      <c r="R30" s="233">
        <f t="shared" si="14"/>
        <v>0</v>
      </c>
      <c r="S30" s="233">
        <f t="shared" si="15"/>
        <v>0</v>
      </c>
      <c r="T30" s="233">
        <f t="shared" si="16"/>
        <v>0</v>
      </c>
      <c r="U30" s="233">
        <f t="shared" si="17"/>
        <v>0</v>
      </c>
      <c r="V30" s="214">
        <f t="shared" si="19"/>
        <v>0</v>
      </c>
    </row>
    <row r="31" spans="1:22" ht="13.5" customHeight="1" x14ac:dyDescent="0.2">
      <c r="A31" s="98"/>
      <c r="B31" s="174" t="str">
        <f t="shared" si="6"/>
        <v>Name/Position</v>
      </c>
      <c r="C31" s="249"/>
      <c r="D31" s="176">
        <v>0.31</v>
      </c>
      <c r="E31" s="233">
        <f t="shared" si="7"/>
        <v>0</v>
      </c>
      <c r="F31" s="233">
        <f t="shared" si="8"/>
        <v>0</v>
      </c>
      <c r="G31" s="233">
        <f t="shared" si="9"/>
        <v>0</v>
      </c>
      <c r="H31" s="233">
        <f t="shared" si="10"/>
        <v>0</v>
      </c>
      <c r="I31" s="233">
        <f t="shared" si="11"/>
        <v>0</v>
      </c>
      <c r="J31" s="214">
        <f t="shared" si="18"/>
        <v>0</v>
      </c>
      <c r="K31" s="265"/>
      <c r="L31" s="265"/>
      <c r="M31" s="98"/>
      <c r="N31" s="174" t="str">
        <f t="shared" si="12"/>
        <v>Name/Position</v>
      </c>
      <c r="O31" s="249"/>
      <c r="P31" s="176">
        <v>0.31</v>
      </c>
      <c r="Q31" s="233">
        <f t="shared" si="13"/>
        <v>0</v>
      </c>
      <c r="R31" s="233">
        <f t="shared" si="14"/>
        <v>0</v>
      </c>
      <c r="S31" s="233">
        <f t="shared" si="15"/>
        <v>0</v>
      </c>
      <c r="T31" s="233">
        <f t="shared" si="16"/>
        <v>0</v>
      </c>
      <c r="U31" s="233">
        <f t="shared" si="17"/>
        <v>0</v>
      </c>
      <c r="V31" s="214">
        <f t="shared" si="19"/>
        <v>0</v>
      </c>
    </row>
    <row r="32" spans="1:22" ht="13.5" customHeight="1" x14ac:dyDescent="0.2">
      <c r="A32" s="98"/>
      <c r="B32" s="276" t="s">
        <v>165</v>
      </c>
      <c r="C32" s="277"/>
      <c r="D32" s="277"/>
      <c r="E32" s="173">
        <f t="shared" ref="E32:J32" si="20">SUM(E21:E31)</f>
        <v>0</v>
      </c>
      <c r="F32" s="173">
        <f t="shared" si="20"/>
        <v>0</v>
      </c>
      <c r="G32" s="173">
        <f t="shared" si="20"/>
        <v>0</v>
      </c>
      <c r="H32" s="173">
        <f t="shared" si="20"/>
        <v>0</v>
      </c>
      <c r="I32" s="173">
        <f t="shared" si="20"/>
        <v>0</v>
      </c>
      <c r="J32" s="215">
        <f t="shared" si="20"/>
        <v>0</v>
      </c>
      <c r="K32" s="265"/>
      <c r="L32" s="265"/>
      <c r="M32" s="98"/>
      <c r="N32" s="276" t="s">
        <v>165</v>
      </c>
      <c r="O32" s="277"/>
      <c r="P32" s="277"/>
      <c r="Q32" s="173">
        <f t="shared" ref="Q32:V32" si="21">SUM(Q21:Q31)</f>
        <v>0</v>
      </c>
      <c r="R32" s="173">
        <f t="shared" si="21"/>
        <v>0</v>
      </c>
      <c r="S32" s="173">
        <f t="shared" si="21"/>
        <v>0</v>
      </c>
      <c r="T32" s="173">
        <f t="shared" si="21"/>
        <v>0</v>
      </c>
      <c r="U32" s="173">
        <f t="shared" si="21"/>
        <v>0</v>
      </c>
      <c r="V32" s="215">
        <f t="shared" si="21"/>
        <v>0</v>
      </c>
    </row>
    <row r="33" spans="1:23" ht="13.5" customHeight="1" x14ac:dyDescent="0.2">
      <c r="A33" s="98"/>
      <c r="B33" s="206"/>
      <c r="C33" s="206"/>
      <c r="D33" s="206"/>
      <c r="E33" s="207"/>
      <c r="F33" s="207"/>
      <c r="G33" s="207"/>
      <c r="H33" s="207"/>
      <c r="I33" s="144"/>
      <c r="J33" s="94"/>
      <c r="K33" s="265"/>
      <c r="L33" s="265"/>
      <c r="M33" s="98"/>
      <c r="N33" s="206"/>
      <c r="O33" s="206"/>
      <c r="P33" s="206"/>
      <c r="Q33" s="207"/>
      <c r="R33" s="207"/>
      <c r="S33" s="207"/>
      <c r="T33" s="207"/>
      <c r="U33" s="144"/>
      <c r="V33" s="94"/>
    </row>
    <row r="34" spans="1:23" ht="13.5" customHeight="1" x14ac:dyDescent="0.2">
      <c r="A34" s="88" t="s">
        <v>97</v>
      </c>
      <c r="B34" s="98"/>
      <c r="C34" s="98"/>
      <c r="D34" s="98"/>
      <c r="E34" s="241" t="s">
        <v>77</v>
      </c>
      <c r="F34" s="242" t="s">
        <v>78</v>
      </c>
      <c r="G34" s="243" t="s">
        <v>79</v>
      </c>
      <c r="H34" s="244" t="s">
        <v>80</v>
      </c>
      <c r="I34" s="245" t="s">
        <v>81</v>
      </c>
      <c r="J34" s="246" t="s">
        <v>148</v>
      </c>
      <c r="K34" s="265"/>
      <c r="L34" s="265"/>
      <c r="M34" s="88"/>
      <c r="N34" s="88" t="s">
        <v>97</v>
      </c>
      <c r="O34" s="98"/>
      <c r="P34" s="98"/>
      <c r="Q34" s="241" t="s">
        <v>77</v>
      </c>
      <c r="R34" s="242" t="s">
        <v>78</v>
      </c>
      <c r="S34" s="243" t="s">
        <v>79</v>
      </c>
      <c r="T34" s="244" t="s">
        <v>80</v>
      </c>
      <c r="U34" s="245" t="s">
        <v>81</v>
      </c>
      <c r="V34" s="246" t="s">
        <v>148</v>
      </c>
    </row>
    <row r="35" spans="1:23" ht="13.5" customHeight="1" x14ac:dyDescent="0.2">
      <c r="A35" s="98"/>
      <c r="B35" s="208" t="s">
        <v>73</v>
      </c>
      <c r="C35" s="98"/>
      <c r="D35" s="98"/>
      <c r="E35" s="234">
        <v>0</v>
      </c>
      <c r="F35" s="234">
        <v>0</v>
      </c>
      <c r="G35" s="233">
        <v>0</v>
      </c>
      <c r="H35" s="233">
        <v>0</v>
      </c>
      <c r="I35" s="233">
        <v>0</v>
      </c>
      <c r="J35" s="207">
        <f>SUM(E35:I35)</f>
        <v>0</v>
      </c>
      <c r="K35" s="265"/>
      <c r="L35" s="268"/>
      <c r="M35" s="131"/>
      <c r="N35" s="254" t="s">
        <v>73</v>
      </c>
      <c r="O35" s="98"/>
      <c r="P35" s="98"/>
      <c r="Q35" s="234">
        <v>0</v>
      </c>
      <c r="R35" s="234">
        <v>0</v>
      </c>
      <c r="S35" s="233">
        <v>0</v>
      </c>
      <c r="T35" s="233">
        <v>0</v>
      </c>
      <c r="U35" s="233">
        <v>0</v>
      </c>
      <c r="V35" s="207">
        <f>SUM(Q35:U35)</f>
        <v>0</v>
      </c>
    </row>
    <row r="36" spans="1:23" ht="13.5" customHeight="1" x14ac:dyDescent="0.2">
      <c r="A36" s="98"/>
      <c r="B36" s="208" t="s">
        <v>33</v>
      </c>
      <c r="C36" s="98"/>
      <c r="D36" s="98"/>
      <c r="E36" s="234">
        <v>0</v>
      </c>
      <c r="F36" s="234">
        <v>0</v>
      </c>
      <c r="G36" s="233">
        <v>0</v>
      </c>
      <c r="H36" s="233">
        <v>0</v>
      </c>
      <c r="I36" s="233">
        <v>0</v>
      </c>
      <c r="J36" s="207">
        <f>SUM(E36:I36)</f>
        <v>0</v>
      </c>
      <c r="K36" s="265"/>
      <c r="L36" s="268"/>
      <c r="M36" s="131"/>
      <c r="N36" s="254" t="s">
        <v>33</v>
      </c>
      <c r="O36" s="98"/>
      <c r="P36" s="98"/>
      <c r="Q36" s="234">
        <v>0</v>
      </c>
      <c r="R36" s="234">
        <v>0</v>
      </c>
      <c r="S36" s="233">
        <v>0</v>
      </c>
      <c r="T36" s="233">
        <v>0</v>
      </c>
      <c r="U36" s="233">
        <v>0</v>
      </c>
      <c r="V36" s="207">
        <f>SUM(Q36:U36)</f>
        <v>0</v>
      </c>
    </row>
    <row r="37" spans="1:23" s="104" customFormat="1" ht="13.5" customHeight="1" x14ac:dyDescent="0.2">
      <c r="A37" s="98"/>
      <c r="B37" s="208" t="s">
        <v>33</v>
      </c>
      <c r="C37" s="98"/>
      <c r="D37" s="98"/>
      <c r="E37" s="234">
        <v>0</v>
      </c>
      <c r="F37" s="234">
        <v>0</v>
      </c>
      <c r="G37" s="233">
        <v>0</v>
      </c>
      <c r="H37" s="233">
        <v>0</v>
      </c>
      <c r="I37" s="233">
        <v>0</v>
      </c>
      <c r="J37" s="207">
        <f>SUM(E37:I37)</f>
        <v>0</v>
      </c>
      <c r="K37" s="265"/>
      <c r="L37" s="268"/>
      <c r="M37" s="131"/>
      <c r="N37" s="254" t="s">
        <v>33</v>
      </c>
      <c r="O37" s="98"/>
      <c r="P37" s="98"/>
      <c r="Q37" s="234">
        <v>0</v>
      </c>
      <c r="R37" s="234">
        <v>0</v>
      </c>
      <c r="S37" s="233">
        <v>0</v>
      </c>
      <c r="T37" s="233">
        <v>0</v>
      </c>
      <c r="U37" s="233">
        <v>0</v>
      </c>
      <c r="V37" s="207">
        <f>SUM(Q37:U37)</f>
        <v>0</v>
      </c>
    </row>
    <row r="38" spans="1:23" ht="13.5" customHeight="1" x14ac:dyDescent="0.2">
      <c r="A38" s="88"/>
      <c r="B38" s="171" t="s">
        <v>98</v>
      </c>
      <c r="C38" s="172"/>
      <c r="D38" s="260"/>
      <c r="E38" s="173">
        <f>SUM(E35:E37)</f>
        <v>0</v>
      </c>
      <c r="F38" s="173">
        <f>SUM(F35:F37)</f>
        <v>0</v>
      </c>
      <c r="G38" s="173">
        <f>SUM(G35:G37)</f>
        <v>0</v>
      </c>
      <c r="H38" s="173">
        <f>SUM(H35:H37)</f>
        <v>0</v>
      </c>
      <c r="I38" s="173">
        <f>SUM(I35:I37)</f>
        <v>0</v>
      </c>
      <c r="J38" s="148">
        <f>SUM(E38:I38)</f>
        <v>0</v>
      </c>
      <c r="K38" s="265"/>
      <c r="L38" s="268"/>
      <c r="N38" s="171" t="s">
        <v>98</v>
      </c>
      <c r="O38" s="172"/>
      <c r="P38" s="260"/>
      <c r="Q38" s="173">
        <f>SUM(Q35:Q37)</f>
        <v>0</v>
      </c>
      <c r="R38" s="173">
        <f>SUM(R35:R37)</f>
        <v>0</v>
      </c>
      <c r="S38" s="173">
        <f>SUM(S35:S37)</f>
        <v>0</v>
      </c>
      <c r="T38" s="173">
        <f>SUM(T35:T37)</f>
        <v>0</v>
      </c>
      <c r="U38" s="173">
        <f>SUM(U35:U37)</f>
        <v>0</v>
      </c>
      <c r="V38" s="148">
        <f>SUM(Q38:U38)</f>
        <v>0</v>
      </c>
    </row>
    <row r="39" spans="1:23" ht="13.5" customHeight="1" x14ac:dyDescent="0.2">
      <c r="A39" s="88"/>
      <c r="B39" s="88"/>
      <c r="C39" s="88"/>
      <c r="D39" s="88"/>
      <c r="E39" s="101"/>
      <c r="F39" s="101"/>
      <c r="G39" s="101"/>
      <c r="H39" s="101"/>
      <c r="I39" s="101"/>
      <c r="J39" s="102"/>
      <c r="K39" s="265"/>
      <c r="L39" s="268"/>
      <c r="N39" s="88"/>
      <c r="O39" s="88"/>
      <c r="P39" s="88"/>
      <c r="Q39" s="101"/>
      <c r="R39" s="101"/>
      <c r="S39" s="101"/>
      <c r="T39" s="101"/>
      <c r="U39" s="101"/>
      <c r="V39" s="102"/>
    </row>
    <row r="40" spans="1:23" s="104" customFormat="1" ht="13.5" customHeight="1" x14ac:dyDescent="0.2">
      <c r="A40" s="88" t="s">
        <v>6</v>
      </c>
      <c r="B40" s="98"/>
      <c r="C40" s="98"/>
      <c r="D40" s="98"/>
      <c r="E40" s="241" t="s">
        <v>77</v>
      </c>
      <c r="F40" s="242" t="s">
        <v>78</v>
      </c>
      <c r="G40" s="243" t="s">
        <v>79</v>
      </c>
      <c r="H40" s="244" t="s">
        <v>80</v>
      </c>
      <c r="I40" s="245" t="s">
        <v>81</v>
      </c>
      <c r="J40" s="246" t="s">
        <v>148</v>
      </c>
      <c r="K40" s="265"/>
      <c r="L40" s="268"/>
      <c r="M40" s="257"/>
      <c r="N40" s="88" t="s">
        <v>6</v>
      </c>
      <c r="O40" s="98"/>
      <c r="P40" s="98"/>
      <c r="Q40" s="241" t="s">
        <v>77</v>
      </c>
      <c r="R40" s="242" t="s">
        <v>78</v>
      </c>
      <c r="S40" s="243" t="s">
        <v>79</v>
      </c>
      <c r="T40" s="244" t="s">
        <v>80</v>
      </c>
      <c r="U40" s="245" t="s">
        <v>81</v>
      </c>
      <c r="V40" s="246" t="s">
        <v>148</v>
      </c>
      <c r="W40" s="99"/>
    </row>
    <row r="41" spans="1:23" ht="13.5" customHeight="1" x14ac:dyDescent="0.2">
      <c r="B41" s="98" t="s">
        <v>82</v>
      </c>
      <c r="C41" s="98"/>
      <c r="D41" s="98"/>
      <c r="E41" s="234">
        <v>0</v>
      </c>
      <c r="F41" s="234">
        <v>0</v>
      </c>
      <c r="G41" s="233">
        <v>0</v>
      </c>
      <c r="H41" s="233">
        <v>0</v>
      </c>
      <c r="I41" s="235">
        <v>0</v>
      </c>
      <c r="J41" s="207">
        <f>SUM(E41:I41)</f>
        <v>0</v>
      </c>
      <c r="K41" s="265"/>
      <c r="L41" s="266"/>
      <c r="M41" s="257"/>
      <c r="N41" s="98" t="s">
        <v>82</v>
      </c>
      <c r="O41" s="98"/>
      <c r="P41" s="98"/>
      <c r="Q41" s="234">
        <v>0</v>
      </c>
      <c r="R41" s="234">
        <v>0</v>
      </c>
      <c r="S41" s="233">
        <v>0</v>
      </c>
      <c r="T41" s="233">
        <v>0</v>
      </c>
      <c r="U41" s="235">
        <v>0</v>
      </c>
      <c r="V41" s="207">
        <f>SUM(Q41:U41)</f>
        <v>0</v>
      </c>
    </row>
    <row r="42" spans="1:23" ht="13.5" customHeight="1" x14ac:dyDescent="0.2">
      <c r="B42" s="98" t="s">
        <v>83</v>
      </c>
      <c r="C42" s="98"/>
      <c r="D42" s="98"/>
      <c r="E42" s="234">
        <v>0</v>
      </c>
      <c r="F42" s="234">
        <v>0</v>
      </c>
      <c r="G42" s="233">
        <v>0</v>
      </c>
      <c r="H42" s="233">
        <v>0</v>
      </c>
      <c r="I42" s="235">
        <v>0</v>
      </c>
      <c r="J42" s="207">
        <f>SUM(E42:I42)</f>
        <v>0</v>
      </c>
      <c r="K42" s="265"/>
      <c r="L42" s="266"/>
      <c r="M42" s="257"/>
      <c r="N42" s="98" t="s">
        <v>83</v>
      </c>
      <c r="O42" s="98"/>
      <c r="P42" s="98"/>
      <c r="Q42" s="234">
        <v>0</v>
      </c>
      <c r="R42" s="234">
        <v>0</v>
      </c>
      <c r="S42" s="233">
        <v>0</v>
      </c>
      <c r="T42" s="233">
        <v>0</v>
      </c>
      <c r="U42" s="235">
        <v>0</v>
      </c>
      <c r="V42" s="207">
        <f>SUM(Q42:U42)</f>
        <v>0</v>
      </c>
    </row>
    <row r="43" spans="1:23" ht="13.5" customHeight="1" x14ac:dyDescent="0.2">
      <c r="A43" s="88"/>
      <c r="B43" s="171" t="s">
        <v>100</v>
      </c>
      <c r="C43" s="172"/>
      <c r="D43" s="260"/>
      <c r="E43" s="148">
        <f>SUM(E41:E42)</f>
        <v>0</v>
      </c>
      <c r="F43" s="173">
        <f>SUM(F41:F42)</f>
        <v>0</v>
      </c>
      <c r="G43" s="173">
        <f>SUM(G41:G42)</f>
        <v>0</v>
      </c>
      <c r="H43" s="173">
        <f>SUM(H41:H42)</f>
        <v>0</v>
      </c>
      <c r="I43" s="173">
        <f>SUM(I41:I42)</f>
        <v>0</v>
      </c>
      <c r="J43" s="173">
        <f>SUM(E43:I43)</f>
        <v>0</v>
      </c>
      <c r="K43" s="265"/>
      <c r="L43" s="269"/>
      <c r="M43" s="257"/>
      <c r="N43" s="171" t="s">
        <v>100</v>
      </c>
      <c r="O43" s="172"/>
      <c r="P43" s="172"/>
      <c r="Q43" s="148">
        <f>SUM(Q41:Q42)</f>
        <v>0</v>
      </c>
      <c r="R43" s="173">
        <f>SUM(R41:R42)</f>
        <v>0</v>
      </c>
      <c r="S43" s="173">
        <f>SUM(S41:S42)</f>
        <v>0</v>
      </c>
      <c r="T43" s="173">
        <f>SUM(T41:T42)</f>
        <v>0</v>
      </c>
      <c r="U43" s="173">
        <f>SUM(U41:U42)</f>
        <v>0</v>
      </c>
      <c r="V43" s="173">
        <f>SUM(Q43:U43)</f>
        <v>0</v>
      </c>
      <c r="W43" s="104"/>
    </row>
    <row r="44" spans="1:23" ht="13.5" customHeight="1" x14ac:dyDescent="0.2">
      <c r="A44" s="98"/>
      <c r="B44" s="88"/>
      <c r="C44" s="88"/>
      <c r="D44" s="88"/>
      <c r="E44" s="101"/>
      <c r="F44" s="101"/>
      <c r="G44" s="101"/>
      <c r="H44" s="101"/>
      <c r="I44" s="101"/>
      <c r="J44" s="102"/>
      <c r="K44" s="265"/>
      <c r="L44" s="269"/>
      <c r="M44" s="257"/>
      <c r="N44" s="88"/>
      <c r="O44" s="88"/>
      <c r="P44" s="88"/>
      <c r="Q44" s="101"/>
      <c r="R44" s="101"/>
      <c r="S44" s="101"/>
      <c r="T44" s="101"/>
      <c r="U44" s="101"/>
      <c r="V44" s="102"/>
    </row>
    <row r="45" spans="1:23" ht="13.15" customHeight="1" x14ac:dyDescent="0.2">
      <c r="A45" s="88" t="s">
        <v>145</v>
      </c>
      <c r="B45" s="138"/>
      <c r="C45" s="98"/>
      <c r="D45" s="98">
        <v>10</v>
      </c>
      <c r="E45" s="241" t="s">
        <v>77</v>
      </c>
      <c r="F45" s="242" t="s">
        <v>78</v>
      </c>
      <c r="G45" s="243" t="s">
        <v>79</v>
      </c>
      <c r="H45" s="244" t="s">
        <v>80</v>
      </c>
      <c r="I45" s="245" t="s">
        <v>81</v>
      </c>
      <c r="J45" s="246" t="s">
        <v>148</v>
      </c>
      <c r="K45" s="265"/>
      <c r="L45" s="269"/>
      <c r="M45" s="257"/>
      <c r="N45" s="88" t="s">
        <v>145</v>
      </c>
      <c r="O45" s="98"/>
      <c r="P45" s="98">
        <v>10</v>
      </c>
      <c r="Q45" s="241" t="s">
        <v>77</v>
      </c>
      <c r="R45" s="242" t="s">
        <v>78</v>
      </c>
      <c r="S45" s="243" t="s">
        <v>79</v>
      </c>
      <c r="T45" s="244" t="s">
        <v>80</v>
      </c>
      <c r="U45" s="245" t="s">
        <v>81</v>
      </c>
      <c r="V45" s="246" t="s">
        <v>148</v>
      </c>
    </row>
    <row r="46" spans="1:23" ht="13.5" customHeight="1" x14ac:dyDescent="0.2">
      <c r="A46" s="98"/>
      <c r="B46" s="208" t="s">
        <v>96</v>
      </c>
      <c r="C46" s="98"/>
      <c r="D46" s="98"/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07">
        <f t="shared" ref="J46:J51" si="22">SUM(E46:I46)</f>
        <v>0</v>
      </c>
      <c r="K46" s="265"/>
      <c r="L46" s="269"/>
      <c r="M46" s="257"/>
      <c r="N46" s="254" t="s">
        <v>96</v>
      </c>
      <c r="O46" s="98"/>
      <c r="P46" s="98"/>
      <c r="Q46" s="234">
        <v>0</v>
      </c>
      <c r="R46" s="234">
        <v>0</v>
      </c>
      <c r="S46" s="234">
        <v>0</v>
      </c>
      <c r="T46" s="234">
        <v>0</v>
      </c>
      <c r="U46" s="234">
        <v>0</v>
      </c>
      <c r="V46" s="207">
        <f t="shared" ref="V46:V51" si="23">SUM(Q46:U46)</f>
        <v>0</v>
      </c>
    </row>
    <row r="47" spans="1:23" ht="13.5" customHeight="1" x14ac:dyDescent="0.2">
      <c r="A47" s="98"/>
      <c r="B47" s="208" t="s">
        <v>43</v>
      </c>
      <c r="C47" s="98"/>
      <c r="D47" s="98"/>
      <c r="E47" s="234">
        <v>0</v>
      </c>
      <c r="F47" s="234">
        <v>0</v>
      </c>
      <c r="G47" s="234">
        <v>0</v>
      </c>
      <c r="H47" s="234">
        <v>0</v>
      </c>
      <c r="I47" s="234">
        <v>0</v>
      </c>
      <c r="J47" s="207">
        <f t="shared" si="22"/>
        <v>0</v>
      </c>
      <c r="K47" s="265"/>
      <c r="L47" s="269"/>
      <c r="M47" s="257"/>
      <c r="N47" s="254" t="s">
        <v>43</v>
      </c>
      <c r="O47" s="98"/>
      <c r="P47" s="98"/>
      <c r="Q47" s="234">
        <v>0</v>
      </c>
      <c r="R47" s="234">
        <v>0</v>
      </c>
      <c r="S47" s="234">
        <v>0</v>
      </c>
      <c r="T47" s="234">
        <v>0</v>
      </c>
      <c r="U47" s="234">
        <v>0</v>
      </c>
      <c r="V47" s="207">
        <f t="shared" si="23"/>
        <v>0</v>
      </c>
    </row>
    <row r="48" spans="1:23" ht="13.5" customHeight="1" x14ac:dyDescent="0.2">
      <c r="A48" s="98"/>
      <c r="B48" s="208" t="s">
        <v>45</v>
      </c>
      <c r="C48" s="98"/>
      <c r="D48" s="98"/>
      <c r="E48" s="234">
        <v>0</v>
      </c>
      <c r="F48" s="234">
        <v>0</v>
      </c>
      <c r="G48" s="234">
        <v>0</v>
      </c>
      <c r="H48" s="234">
        <v>0</v>
      </c>
      <c r="I48" s="234">
        <v>0</v>
      </c>
      <c r="J48" s="207">
        <f t="shared" si="22"/>
        <v>0</v>
      </c>
      <c r="K48" s="265"/>
      <c r="L48" s="269"/>
      <c r="M48" s="257"/>
      <c r="N48" s="254" t="s">
        <v>45</v>
      </c>
      <c r="O48" s="98"/>
      <c r="P48" s="98"/>
      <c r="Q48" s="234">
        <v>0</v>
      </c>
      <c r="R48" s="234">
        <v>0</v>
      </c>
      <c r="S48" s="234">
        <v>0</v>
      </c>
      <c r="T48" s="234">
        <v>0</v>
      </c>
      <c r="U48" s="234">
        <v>0</v>
      </c>
      <c r="V48" s="207">
        <f t="shared" si="23"/>
        <v>0</v>
      </c>
    </row>
    <row r="49" spans="1:23" ht="13.5" customHeight="1" x14ac:dyDescent="0.2">
      <c r="A49" s="98"/>
      <c r="B49" s="208" t="s">
        <v>46</v>
      </c>
      <c r="C49" s="98"/>
      <c r="D49" s="98"/>
      <c r="E49" s="234">
        <v>0</v>
      </c>
      <c r="F49" s="234">
        <v>0</v>
      </c>
      <c r="G49" s="234">
        <v>0</v>
      </c>
      <c r="H49" s="234">
        <v>0</v>
      </c>
      <c r="I49" s="234">
        <v>0</v>
      </c>
      <c r="J49" s="207">
        <f t="shared" si="22"/>
        <v>0</v>
      </c>
      <c r="K49" s="265"/>
      <c r="L49" s="269"/>
      <c r="M49" s="257"/>
      <c r="N49" s="254" t="s">
        <v>46</v>
      </c>
      <c r="O49" s="98"/>
      <c r="P49" s="98"/>
      <c r="Q49" s="234">
        <v>0</v>
      </c>
      <c r="R49" s="234">
        <v>0</v>
      </c>
      <c r="S49" s="234">
        <v>0</v>
      </c>
      <c r="T49" s="234">
        <v>0</v>
      </c>
      <c r="U49" s="234">
        <v>0</v>
      </c>
      <c r="V49" s="207">
        <f t="shared" si="23"/>
        <v>0</v>
      </c>
    </row>
    <row r="50" spans="1:23" ht="13.5" customHeight="1" x14ac:dyDescent="0.2">
      <c r="A50" s="98"/>
      <c r="B50" s="209" t="s">
        <v>25</v>
      </c>
      <c r="E50" s="234">
        <v>0</v>
      </c>
      <c r="F50" s="234">
        <v>0</v>
      </c>
      <c r="G50" s="234">
        <v>0</v>
      </c>
      <c r="H50" s="234">
        <v>0</v>
      </c>
      <c r="I50" s="234">
        <v>0</v>
      </c>
      <c r="J50" s="207">
        <f t="shared" si="22"/>
        <v>0</v>
      </c>
      <c r="K50" s="265"/>
      <c r="L50" s="269"/>
      <c r="M50" s="257"/>
      <c r="N50" s="255" t="s">
        <v>25</v>
      </c>
      <c r="O50" s="99"/>
      <c r="P50" s="99"/>
      <c r="Q50" s="234">
        <v>0</v>
      </c>
      <c r="R50" s="234">
        <v>0</v>
      </c>
      <c r="S50" s="234">
        <v>0</v>
      </c>
      <c r="T50" s="234">
        <v>0</v>
      </c>
      <c r="U50" s="234">
        <v>0</v>
      </c>
      <c r="V50" s="207">
        <f t="shared" si="23"/>
        <v>0</v>
      </c>
    </row>
    <row r="51" spans="1:23" ht="13.5" customHeight="1" x14ac:dyDescent="0.2">
      <c r="A51" s="88"/>
      <c r="B51" s="171" t="s">
        <v>101</v>
      </c>
      <c r="C51" s="172"/>
      <c r="D51" s="260"/>
      <c r="E51" s="173">
        <f>SUM(E46:E50)</f>
        <v>0</v>
      </c>
      <c r="F51" s="173">
        <f>SUM(F46:F50)</f>
        <v>0</v>
      </c>
      <c r="G51" s="173">
        <f>SUM(G46:G50)</f>
        <v>0</v>
      </c>
      <c r="H51" s="173">
        <f>SUM(H46:H50)</f>
        <v>0</v>
      </c>
      <c r="I51" s="148">
        <f>SUM(I46:I50)</f>
        <v>0</v>
      </c>
      <c r="J51" s="148">
        <f t="shared" si="22"/>
        <v>0</v>
      </c>
      <c r="K51" s="265"/>
      <c r="L51" s="269"/>
      <c r="M51" s="257"/>
      <c r="N51" s="171" t="s">
        <v>101</v>
      </c>
      <c r="O51" s="172"/>
      <c r="P51" s="260"/>
      <c r="Q51" s="173">
        <f>SUM(Q46:Q50)</f>
        <v>0</v>
      </c>
      <c r="R51" s="173">
        <f>SUM(R46:R50)</f>
        <v>0</v>
      </c>
      <c r="S51" s="173">
        <f>SUM(S46:S50)</f>
        <v>0</v>
      </c>
      <c r="T51" s="173">
        <f>SUM(T46:T50)</f>
        <v>0</v>
      </c>
      <c r="U51" s="173">
        <f>SUM(U46:U50)</f>
        <v>0</v>
      </c>
      <c r="V51" s="148">
        <f t="shared" si="23"/>
        <v>0</v>
      </c>
    </row>
    <row r="52" spans="1:23" ht="13.5" customHeight="1" x14ac:dyDescent="0.2">
      <c r="A52" s="98"/>
      <c r="B52" s="98"/>
      <c r="C52" s="98"/>
      <c r="D52" s="98"/>
      <c r="E52" s="105"/>
      <c r="F52" s="105"/>
      <c r="G52" s="105"/>
      <c r="H52" s="105"/>
      <c r="I52" s="105"/>
      <c r="J52" s="102"/>
      <c r="K52" s="265"/>
      <c r="L52" s="269"/>
      <c r="M52" s="257"/>
      <c r="N52" s="98"/>
      <c r="O52" s="98"/>
      <c r="P52" s="98"/>
      <c r="Q52" s="105"/>
      <c r="R52" s="105"/>
      <c r="S52" s="105"/>
      <c r="T52" s="105"/>
      <c r="U52" s="105"/>
      <c r="V52" s="102"/>
    </row>
    <row r="53" spans="1:23" ht="13.5" customHeight="1" x14ac:dyDescent="0.2">
      <c r="A53" s="88" t="s">
        <v>5</v>
      </c>
      <c r="B53" s="98"/>
      <c r="C53" s="98"/>
      <c r="D53" s="98"/>
      <c r="E53" s="241" t="s">
        <v>77</v>
      </c>
      <c r="F53" s="242" t="s">
        <v>78</v>
      </c>
      <c r="G53" s="243" t="s">
        <v>79</v>
      </c>
      <c r="H53" s="244" t="s">
        <v>80</v>
      </c>
      <c r="I53" s="245" t="s">
        <v>81</v>
      </c>
      <c r="J53" s="246" t="s">
        <v>148</v>
      </c>
      <c r="K53" s="265"/>
      <c r="L53" s="269"/>
      <c r="M53" s="257"/>
      <c r="N53" s="88" t="s">
        <v>5</v>
      </c>
      <c r="O53" s="98"/>
      <c r="P53" s="98"/>
      <c r="Q53" s="241" t="s">
        <v>77</v>
      </c>
      <c r="R53" s="242" t="s">
        <v>78</v>
      </c>
      <c r="S53" s="243" t="s">
        <v>79</v>
      </c>
      <c r="T53" s="244" t="s">
        <v>80</v>
      </c>
      <c r="U53" s="245" t="s">
        <v>81</v>
      </c>
      <c r="V53" s="246" t="s">
        <v>148</v>
      </c>
    </row>
    <row r="54" spans="1:23" ht="13.5" customHeight="1" x14ac:dyDescent="0.2">
      <c r="A54" s="98"/>
      <c r="B54" s="98" t="s">
        <v>75</v>
      </c>
      <c r="C54" s="98"/>
      <c r="D54" s="98"/>
      <c r="E54" s="234">
        <v>0</v>
      </c>
      <c r="F54" s="234">
        <v>0</v>
      </c>
      <c r="G54" s="234">
        <v>0</v>
      </c>
      <c r="H54" s="234">
        <v>0</v>
      </c>
      <c r="I54" s="234">
        <v>0</v>
      </c>
      <c r="J54" s="207">
        <f t="shared" ref="J54:J66" si="24">SUM(E54:I54)</f>
        <v>0</v>
      </c>
      <c r="K54" s="265"/>
      <c r="L54" s="269"/>
      <c r="M54" s="257"/>
      <c r="N54" s="98" t="s">
        <v>75</v>
      </c>
      <c r="O54" s="98"/>
      <c r="P54" s="98"/>
      <c r="Q54" s="234">
        <v>0</v>
      </c>
      <c r="R54" s="234">
        <v>0</v>
      </c>
      <c r="S54" s="234">
        <v>0</v>
      </c>
      <c r="T54" s="234">
        <v>0</v>
      </c>
      <c r="U54" s="234">
        <v>0</v>
      </c>
      <c r="V54" s="207">
        <f t="shared" ref="V54:V66" si="25">SUM(Q54:U54)</f>
        <v>0</v>
      </c>
    </row>
    <row r="55" spans="1:23" ht="13.5" customHeight="1" x14ac:dyDescent="0.2">
      <c r="A55" s="98"/>
      <c r="B55" s="98" t="s">
        <v>84</v>
      </c>
      <c r="C55" s="98"/>
      <c r="D55" s="98"/>
      <c r="E55" s="234">
        <v>0</v>
      </c>
      <c r="F55" s="234">
        <v>0</v>
      </c>
      <c r="G55" s="234">
        <v>0</v>
      </c>
      <c r="H55" s="234">
        <v>0</v>
      </c>
      <c r="I55" s="234">
        <v>0</v>
      </c>
      <c r="J55" s="207">
        <f t="shared" si="24"/>
        <v>0</v>
      </c>
      <c r="K55" s="265"/>
      <c r="L55" s="269"/>
      <c r="M55" s="257"/>
      <c r="N55" s="98" t="s">
        <v>84</v>
      </c>
      <c r="O55" s="98"/>
      <c r="P55" s="98"/>
      <c r="Q55" s="234">
        <v>0</v>
      </c>
      <c r="R55" s="234">
        <v>0</v>
      </c>
      <c r="S55" s="234">
        <v>0</v>
      </c>
      <c r="T55" s="234">
        <v>0</v>
      </c>
      <c r="U55" s="234">
        <v>0</v>
      </c>
      <c r="V55" s="207">
        <f t="shared" si="25"/>
        <v>0</v>
      </c>
    </row>
    <row r="56" spans="1:23" ht="13.5" customHeight="1" x14ac:dyDescent="0.2">
      <c r="A56" s="98"/>
      <c r="B56" s="98" t="s">
        <v>85</v>
      </c>
      <c r="C56" s="98"/>
      <c r="D56" s="98"/>
      <c r="E56" s="234">
        <v>0</v>
      </c>
      <c r="F56" s="234">
        <v>0</v>
      </c>
      <c r="G56" s="234">
        <v>0</v>
      </c>
      <c r="H56" s="234">
        <v>0</v>
      </c>
      <c r="I56" s="234">
        <v>0</v>
      </c>
      <c r="J56" s="207">
        <f t="shared" si="24"/>
        <v>0</v>
      </c>
      <c r="K56" s="265"/>
      <c r="L56" s="269"/>
      <c r="M56" s="257"/>
      <c r="N56" s="98" t="s">
        <v>85</v>
      </c>
      <c r="O56" s="98"/>
      <c r="P56" s="98"/>
      <c r="Q56" s="234">
        <v>0</v>
      </c>
      <c r="R56" s="234">
        <v>0</v>
      </c>
      <c r="S56" s="234">
        <v>0</v>
      </c>
      <c r="T56" s="234">
        <v>0</v>
      </c>
      <c r="U56" s="234">
        <v>0</v>
      </c>
      <c r="V56" s="207">
        <f t="shared" si="25"/>
        <v>0</v>
      </c>
    </row>
    <row r="57" spans="1:23" s="104" customFormat="1" ht="13.5" customHeight="1" x14ac:dyDescent="0.2">
      <c r="A57" s="98"/>
      <c r="B57" s="98" t="s">
        <v>86</v>
      </c>
      <c r="C57" s="98"/>
      <c r="D57" s="98"/>
      <c r="E57" s="234">
        <v>0</v>
      </c>
      <c r="F57" s="234">
        <v>0</v>
      </c>
      <c r="G57" s="234">
        <v>0</v>
      </c>
      <c r="H57" s="234">
        <v>0</v>
      </c>
      <c r="I57" s="234">
        <v>0</v>
      </c>
      <c r="J57" s="207">
        <f t="shared" si="24"/>
        <v>0</v>
      </c>
      <c r="K57" s="265"/>
      <c r="L57" s="269"/>
      <c r="M57" s="257"/>
      <c r="N57" s="98" t="s">
        <v>86</v>
      </c>
      <c r="O57" s="98"/>
      <c r="P57" s="98"/>
      <c r="Q57" s="234">
        <v>0</v>
      </c>
      <c r="R57" s="234">
        <v>0</v>
      </c>
      <c r="S57" s="234">
        <v>0</v>
      </c>
      <c r="T57" s="234">
        <v>0</v>
      </c>
      <c r="U57" s="234">
        <v>0</v>
      </c>
      <c r="V57" s="207">
        <f t="shared" si="25"/>
        <v>0</v>
      </c>
      <c r="W57" s="99"/>
    </row>
    <row r="58" spans="1:23" ht="13.5" customHeight="1" x14ac:dyDescent="0.2">
      <c r="A58" s="98"/>
      <c r="B58" s="208" t="s">
        <v>87</v>
      </c>
      <c r="C58" s="98"/>
      <c r="D58" s="98"/>
      <c r="E58" s="234">
        <v>0</v>
      </c>
      <c r="F58" s="234">
        <v>0</v>
      </c>
      <c r="G58" s="234">
        <v>0</v>
      </c>
      <c r="H58" s="234">
        <v>0</v>
      </c>
      <c r="I58" s="234">
        <v>0</v>
      </c>
      <c r="J58" s="207">
        <f t="shared" si="24"/>
        <v>0</v>
      </c>
      <c r="K58" s="265"/>
      <c r="L58" s="269"/>
      <c r="M58" s="257"/>
      <c r="N58" s="254" t="s">
        <v>87</v>
      </c>
      <c r="O58" s="254"/>
      <c r="P58" s="254"/>
      <c r="Q58" s="234">
        <v>0</v>
      </c>
      <c r="R58" s="234">
        <v>0</v>
      </c>
      <c r="S58" s="234">
        <v>0</v>
      </c>
      <c r="T58" s="234">
        <v>0</v>
      </c>
      <c r="U58" s="234">
        <v>0</v>
      </c>
      <c r="V58" s="207">
        <f t="shared" si="25"/>
        <v>0</v>
      </c>
    </row>
    <row r="59" spans="1:23" ht="13.5" customHeight="1" x14ac:dyDescent="0.2">
      <c r="A59" s="98"/>
      <c r="B59" s="208" t="s">
        <v>88</v>
      </c>
      <c r="C59" s="98"/>
      <c r="D59" s="98"/>
      <c r="E59" s="234">
        <v>0</v>
      </c>
      <c r="F59" s="234">
        <v>0</v>
      </c>
      <c r="G59" s="234">
        <v>0</v>
      </c>
      <c r="H59" s="234">
        <v>0</v>
      </c>
      <c r="I59" s="234">
        <v>0</v>
      </c>
      <c r="J59" s="207">
        <f t="shared" si="24"/>
        <v>0</v>
      </c>
      <c r="K59" s="265"/>
      <c r="L59" s="269"/>
      <c r="M59" s="257"/>
      <c r="N59" s="254" t="s">
        <v>88</v>
      </c>
      <c r="O59" s="254"/>
      <c r="P59" s="254"/>
      <c r="Q59" s="234">
        <v>0</v>
      </c>
      <c r="R59" s="234">
        <v>0</v>
      </c>
      <c r="S59" s="234">
        <v>0</v>
      </c>
      <c r="T59" s="234">
        <v>0</v>
      </c>
      <c r="U59" s="234">
        <v>0</v>
      </c>
      <c r="V59" s="207">
        <f t="shared" si="25"/>
        <v>0</v>
      </c>
    </row>
    <row r="60" spans="1:23" ht="13.5" customHeight="1" x14ac:dyDescent="0.2">
      <c r="A60" s="98"/>
      <c r="B60" s="208" t="s">
        <v>89</v>
      </c>
      <c r="C60" s="98"/>
      <c r="D60" s="98"/>
      <c r="E60" s="234">
        <v>0</v>
      </c>
      <c r="F60" s="234">
        <v>0</v>
      </c>
      <c r="G60" s="234">
        <v>0</v>
      </c>
      <c r="H60" s="234">
        <v>0</v>
      </c>
      <c r="I60" s="234">
        <v>0</v>
      </c>
      <c r="J60" s="207">
        <f t="shared" si="24"/>
        <v>0</v>
      </c>
      <c r="K60" s="265"/>
      <c r="L60" s="269"/>
      <c r="M60" s="257"/>
      <c r="N60" s="254" t="s">
        <v>89</v>
      </c>
      <c r="O60" s="254"/>
      <c r="P60" s="254"/>
      <c r="Q60" s="234">
        <v>0</v>
      </c>
      <c r="R60" s="234">
        <v>0</v>
      </c>
      <c r="S60" s="234">
        <v>0</v>
      </c>
      <c r="T60" s="234">
        <v>0</v>
      </c>
      <c r="U60" s="234">
        <v>0</v>
      </c>
      <c r="V60" s="207">
        <f t="shared" si="25"/>
        <v>0</v>
      </c>
    </row>
    <row r="61" spans="1:23" ht="13.5" customHeight="1" x14ac:dyDescent="0.2">
      <c r="A61" s="98"/>
      <c r="B61" s="98" t="s">
        <v>90</v>
      </c>
      <c r="C61" s="98"/>
      <c r="D61" s="98"/>
      <c r="E61" s="234">
        <v>0</v>
      </c>
      <c r="F61" s="234">
        <v>0</v>
      </c>
      <c r="G61" s="234">
        <v>0</v>
      </c>
      <c r="H61" s="234">
        <v>0</v>
      </c>
      <c r="I61" s="234">
        <v>0</v>
      </c>
      <c r="J61" s="207">
        <f t="shared" si="24"/>
        <v>0</v>
      </c>
      <c r="K61" s="265"/>
      <c r="L61" s="269"/>
      <c r="M61" s="257"/>
      <c r="N61" s="98" t="s">
        <v>90</v>
      </c>
      <c r="O61" s="98"/>
      <c r="P61" s="98"/>
      <c r="Q61" s="234">
        <v>0</v>
      </c>
      <c r="R61" s="234">
        <v>0</v>
      </c>
      <c r="S61" s="234">
        <v>0</v>
      </c>
      <c r="T61" s="234">
        <v>0</v>
      </c>
      <c r="U61" s="234">
        <v>0</v>
      </c>
      <c r="V61" s="207">
        <f t="shared" si="25"/>
        <v>0</v>
      </c>
    </row>
    <row r="62" spans="1:23" ht="13.5" customHeight="1" x14ac:dyDescent="0.2">
      <c r="A62" s="98"/>
      <c r="B62" s="98" t="s">
        <v>91</v>
      </c>
      <c r="C62" s="98"/>
      <c r="D62" s="98"/>
      <c r="E62" s="234">
        <v>0</v>
      </c>
      <c r="F62" s="234">
        <v>0</v>
      </c>
      <c r="G62" s="234">
        <v>0</v>
      </c>
      <c r="H62" s="234">
        <v>0</v>
      </c>
      <c r="I62" s="234">
        <v>0</v>
      </c>
      <c r="J62" s="207">
        <f t="shared" si="24"/>
        <v>0</v>
      </c>
      <c r="K62" s="265"/>
      <c r="L62" s="269"/>
      <c r="M62" s="257"/>
      <c r="N62" s="98" t="s">
        <v>91</v>
      </c>
      <c r="O62" s="98"/>
      <c r="P62" s="98"/>
      <c r="Q62" s="234">
        <v>0</v>
      </c>
      <c r="R62" s="234">
        <v>0</v>
      </c>
      <c r="S62" s="234">
        <v>0</v>
      </c>
      <c r="T62" s="234">
        <v>0</v>
      </c>
      <c r="U62" s="234">
        <v>0</v>
      </c>
      <c r="V62" s="207">
        <f t="shared" si="25"/>
        <v>0</v>
      </c>
    </row>
    <row r="63" spans="1:23" ht="13.5" customHeight="1" x14ac:dyDescent="0.2">
      <c r="A63" s="98">
        <v>11938</v>
      </c>
      <c r="B63" s="208" t="s">
        <v>92</v>
      </c>
      <c r="C63" s="208" t="s">
        <v>95</v>
      </c>
      <c r="D63" s="98"/>
      <c r="E63" s="234">
        <v>0</v>
      </c>
      <c r="F63" s="234">
        <f>E63*1.08</f>
        <v>0</v>
      </c>
      <c r="G63" s="234">
        <f>F63*1.08</f>
        <v>0</v>
      </c>
      <c r="H63" s="234">
        <f>G63*1.08</f>
        <v>0</v>
      </c>
      <c r="I63" s="234">
        <f>H63*1.08</f>
        <v>0</v>
      </c>
      <c r="J63" s="207">
        <f t="shared" si="24"/>
        <v>0</v>
      </c>
      <c r="K63" s="265"/>
      <c r="L63" s="269"/>
      <c r="M63" s="257"/>
      <c r="N63" s="254" t="s">
        <v>92</v>
      </c>
      <c r="O63" s="254" t="s">
        <v>95</v>
      </c>
      <c r="P63" s="98">
        <v>11938</v>
      </c>
      <c r="Q63" s="234">
        <v>0</v>
      </c>
      <c r="R63" s="234">
        <f>Q63</f>
        <v>0</v>
      </c>
      <c r="S63" s="234">
        <f>R63</f>
        <v>0</v>
      </c>
      <c r="T63" s="234">
        <f>S63</f>
        <v>0</v>
      </c>
      <c r="U63" s="234">
        <f>T63</f>
        <v>0</v>
      </c>
      <c r="V63" s="207">
        <f t="shared" si="25"/>
        <v>0</v>
      </c>
      <c r="W63" s="91"/>
    </row>
    <row r="64" spans="1:23" ht="13.5" customHeight="1" x14ac:dyDescent="0.2">
      <c r="A64" s="98"/>
      <c r="B64" s="98" t="s">
        <v>93</v>
      </c>
      <c r="C64" s="98"/>
      <c r="D64" s="98"/>
      <c r="E64" s="234">
        <v>0</v>
      </c>
      <c r="F64" s="234">
        <v>0</v>
      </c>
      <c r="G64" s="234">
        <v>0</v>
      </c>
      <c r="H64" s="234">
        <v>0</v>
      </c>
      <c r="I64" s="234">
        <v>0</v>
      </c>
      <c r="J64" s="207">
        <f t="shared" si="24"/>
        <v>0</v>
      </c>
      <c r="K64" s="265"/>
      <c r="L64" s="269"/>
      <c r="M64" s="257"/>
      <c r="N64" s="98" t="s">
        <v>93</v>
      </c>
      <c r="O64" s="98"/>
      <c r="P64" s="98"/>
      <c r="Q64" s="234">
        <v>0</v>
      </c>
      <c r="R64" s="234">
        <v>0</v>
      </c>
      <c r="S64" s="234">
        <v>0</v>
      </c>
      <c r="T64" s="234">
        <v>0</v>
      </c>
      <c r="U64" s="234">
        <v>0</v>
      </c>
      <c r="V64" s="207">
        <f t="shared" si="25"/>
        <v>0</v>
      </c>
    </row>
    <row r="65" spans="1:23" ht="13.5" customHeight="1" x14ac:dyDescent="0.2">
      <c r="A65" s="98"/>
      <c r="B65" s="98" t="s">
        <v>94</v>
      </c>
      <c r="C65" s="98"/>
      <c r="D65" s="98"/>
      <c r="E65" s="234">
        <v>0</v>
      </c>
      <c r="F65" s="234">
        <v>0</v>
      </c>
      <c r="G65" s="234">
        <v>0</v>
      </c>
      <c r="H65" s="234">
        <v>0</v>
      </c>
      <c r="I65" s="234">
        <v>0</v>
      </c>
      <c r="J65" s="207">
        <f t="shared" si="24"/>
        <v>0</v>
      </c>
      <c r="K65" s="265"/>
      <c r="L65" s="269"/>
      <c r="M65" s="257"/>
      <c r="N65" s="98" t="s">
        <v>94</v>
      </c>
      <c r="O65" s="98"/>
      <c r="P65" s="98"/>
      <c r="Q65" s="234">
        <v>0</v>
      </c>
      <c r="R65" s="234">
        <v>0</v>
      </c>
      <c r="S65" s="234">
        <v>0</v>
      </c>
      <c r="T65" s="234">
        <v>0</v>
      </c>
      <c r="U65" s="234">
        <v>0</v>
      </c>
      <c r="V65" s="207">
        <f t="shared" si="25"/>
        <v>0</v>
      </c>
    </row>
    <row r="66" spans="1:23" ht="13.5" customHeight="1" x14ac:dyDescent="0.2">
      <c r="A66" s="88"/>
      <c r="B66" s="171" t="s">
        <v>153</v>
      </c>
      <c r="C66" s="172"/>
      <c r="D66" s="260"/>
      <c r="E66" s="148">
        <f>SUM(E54:E65)</f>
        <v>0</v>
      </c>
      <c r="F66" s="173">
        <f>SUM(F54:F65)</f>
        <v>0</v>
      </c>
      <c r="G66" s="259">
        <f>SUM(G54:G65)</f>
        <v>0</v>
      </c>
      <c r="H66" s="149">
        <f>SUM(H54:H65)</f>
        <v>0</v>
      </c>
      <c r="I66" s="148">
        <f>SUM(I54:I65)</f>
        <v>0</v>
      </c>
      <c r="J66" s="148">
        <f t="shared" si="24"/>
        <v>0</v>
      </c>
      <c r="K66" s="265"/>
      <c r="L66" s="269"/>
      <c r="M66" s="257"/>
      <c r="N66" s="171" t="s">
        <v>153</v>
      </c>
      <c r="O66" s="172"/>
      <c r="P66" s="260"/>
      <c r="Q66" s="173">
        <f>SUM(Q54:Q65)</f>
        <v>0</v>
      </c>
      <c r="R66" s="173">
        <f>SUM(R54:R65)</f>
        <v>0</v>
      </c>
      <c r="S66" s="173">
        <f>SUM(S54:S65)</f>
        <v>0</v>
      </c>
      <c r="T66" s="173">
        <f>SUM(T54:T65)</f>
        <v>0</v>
      </c>
      <c r="U66" s="173">
        <f>SUM(U54:U65)</f>
        <v>0</v>
      </c>
      <c r="V66" s="148">
        <f t="shared" si="25"/>
        <v>0</v>
      </c>
    </row>
    <row r="67" spans="1:23" ht="13.5" customHeight="1" x14ac:dyDescent="0.2">
      <c r="A67" s="98"/>
      <c r="B67" s="98"/>
      <c r="C67" s="98"/>
      <c r="D67" s="139"/>
      <c r="E67" s="105"/>
      <c r="F67" s="105"/>
      <c r="G67" s="105"/>
      <c r="H67" s="105"/>
      <c r="I67" s="105"/>
      <c r="J67" s="102"/>
      <c r="K67" s="265"/>
      <c r="L67" s="269"/>
      <c r="M67" s="257"/>
      <c r="N67" s="98"/>
      <c r="O67" s="98"/>
      <c r="P67" s="139"/>
      <c r="Q67" s="105"/>
      <c r="R67" s="105"/>
      <c r="S67" s="105"/>
      <c r="T67" s="105"/>
      <c r="U67" s="105"/>
      <c r="V67" s="102"/>
    </row>
    <row r="68" spans="1:23" ht="13.5" customHeight="1" x14ac:dyDescent="0.2">
      <c r="A68" s="98"/>
      <c r="B68" s="98"/>
      <c r="C68" s="98"/>
      <c r="D68" s="98"/>
      <c r="E68" s="241" t="s">
        <v>77</v>
      </c>
      <c r="F68" s="242" t="s">
        <v>78</v>
      </c>
      <c r="G68" s="243" t="s">
        <v>79</v>
      </c>
      <c r="H68" s="244" t="s">
        <v>80</v>
      </c>
      <c r="I68" s="245" t="s">
        <v>81</v>
      </c>
      <c r="J68" s="246" t="s">
        <v>148</v>
      </c>
      <c r="K68" s="265"/>
      <c r="L68" s="269"/>
      <c r="M68" s="115"/>
      <c r="N68" s="98"/>
      <c r="O68" s="98"/>
      <c r="P68" s="98"/>
      <c r="Q68" s="241" t="s">
        <v>77</v>
      </c>
      <c r="R68" s="242" t="s">
        <v>78</v>
      </c>
      <c r="S68" s="243" t="s">
        <v>79</v>
      </c>
      <c r="T68" s="244" t="s">
        <v>80</v>
      </c>
      <c r="U68" s="245" t="s">
        <v>81</v>
      </c>
      <c r="V68" s="246" t="s">
        <v>148</v>
      </c>
    </row>
    <row r="69" spans="1:23" ht="13.5" customHeight="1" x14ac:dyDescent="0.2">
      <c r="A69" s="88" t="s">
        <v>104</v>
      </c>
      <c r="B69" s="98"/>
      <c r="C69" s="98"/>
      <c r="D69" s="98"/>
      <c r="E69" s="234">
        <f>SUM(E66,E51,E43,E38,E32,E18)</f>
        <v>0</v>
      </c>
      <c r="F69" s="233">
        <f>SUM(F66,F51,F43,F38,F32,F18)</f>
        <v>0</v>
      </c>
      <c r="G69" s="233">
        <f>SUM(G66,G51,G43,G38,G32,G18)</f>
        <v>0</v>
      </c>
      <c r="H69" s="233">
        <f>SUM(H66,H51,H43,H38,H32,H18)</f>
        <v>0</v>
      </c>
      <c r="I69" s="235">
        <f>SUM(I66,I51,I43,I38,I32,I18)</f>
        <v>0</v>
      </c>
      <c r="J69" s="207">
        <f>SUM(E69:I69)</f>
        <v>0</v>
      </c>
      <c r="K69" s="265"/>
      <c r="L69" s="269"/>
      <c r="M69" s="115"/>
      <c r="N69" s="88" t="s">
        <v>104</v>
      </c>
      <c r="O69" s="98"/>
      <c r="P69" s="98"/>
      <c r="Q69" s="234">
        <f>SUM(Q66,Q51,Q43,Q38,Q32,Q18)</f>
        <v>0</v>
      </c>
      <c r="R69" s="233">
        <f>SUM(R66,R51,R43,R38,R32,R18)</f>
        <v>0</v>
      </c>
      <c r="S69" s="233">
        <f>SUM(S66,S51,S43,S38,S32,S18)</f>
        <v>0</v>
      </c>
      <c r="T69" s="233">
        <f>SUM(T66,T51,T43,T38,T32,T18)</f>
        <v>0</v>
      </c>
      <c r="U69" s="233">
        <f>SUM(U66,U51,U43,U38,U32,U18)</f>
        <v>0</v>
      </c>
      <c r="V69" s="102">
        <f>SUM(Q69:U69)</f>
        <v>0</v>
      </c>
    </row>
    <row r="70" spans="1:23" ht="13.5" customHeight="1" thickBot="1" x14ac:dyDescent="0.25">
      <c r="A70" s="88" t="s">
        <v>103</v>
      </c>
      <c r="B70" s="98"/>
      <c r="C70" s="107" t="s">
        <v>63</v>
      </c>
      <c r="D70" s="98"/>
      <c r="E70" s="236">
        <f>E82</f>
        <v>0</v>
      </c>
      <c r="F70" s="236">
        <f>F82</f>
        <v>0</v>
      </c>
      <c r="G70" s="236">
        <f>G82</f>
        <v>0</v>
      </c>
      <c r="H70" s="236">
        <f>H82</f>
        <v>0</v>
      </c>
      <c r="I70" s="237">
        <f>I82</f>
        <v>0</v>
      </c>
      <c r="J70" s="211">
        <f>SUM(E70:I70)</f>
        <v>0</v>
      </c>
      <c r="K70" s="265"/>
      <c r="L70" s="269"/>
      <c r="M70" s="115"/>
      <c r="N70" s="88" t="s">
        <v>103</v>
      </c>
      <c r="O70" s="107"/>
      <c r="P70" s="98"/>
      <c r="Q70" s="236">
        <f>Q82</f>
        <v>0</v>
      </c>
      <c r="R70" s="236">
        <f>R82</f>
        <v>0</v>
      </c>
      <c r="S70" s="236">
        <f>S82</f>
        <v>0</v>
      </c>
      <c r="T70" s="236">
        <f>T82</f>
        <v>0</v>
      </c>
      <c r="U70" s="236">
        <f>U82</f>
        <v>0</v>
      </c>
      <c r="V70" s="102">
        <f>SUM(Q70:U70)</f>
        <v>0</v>
      </c>
    </row>
    <row r="71" spans="1:23" ht="13.5" customHeight="1" thickBot="1" x14ac:dyDescent="0.25">
      <c r="A71" s="186" t="s">
        <v>110</v>
      </c>
      <c r="B71" s="187"/>
      <c r="C71" s="187"/>
      <c r="D71" s="187"/>
      <c r="E71" s="258">
        <f>+E70+E69</f>
        <v>0</v>
      </c>
      <c r="F71" s="258">
        <f>+F70+F69</f>
        <v>0</v>
      </c>
      <c r="G71" s="258">
        <f>+G70+G69</f>
        <v>0</v>
      </c>
      <c r="H71" s="258">
        <f>+H70+H69</f>
        <v>0</v>
      </c>
      <c r="I71" s="184">
        <f>+I70+I69</f>
        <v>0</v>
      </c>
      <c r="J71" s="212">
        <f>SUM(E71:I71)</f>
        <v>0</v>
      </c>
      <c r="K71" s="265"/>
      <c r="L71" s="269"/>
      <c r="M71" s="115"/>
      <c r="N71" s="186" t="s">
        <v>110</v>
      </c>
      <c r="O71" s="187"/>
      <c r="P71" s="187"/>
      <c r="Q71" s="258">
        <f>+Q70+Q69</f>
        <v>0</v>
      </c>
      <c r="R71" s="258">
        <f>+R70+R69</f>
        <v>0</v>
      </c>
      <c r="S71" s="258">
        <f>+S70+S69</f>
        <v>0</v>
      </c>
      <c r="T71" s="258">
        <f>+T70+T69</f>
        <v>0</v>
      </c>
      <c r="U71" s="258">
        <f>+U70+U69</f>
        <v>0</v>
      </c>
      <c r="V71" s="185">
        <f>SUM(Q71:U71)</f>
        <v>0</v>
      </c>
    </row>
    <row r="72" spans="1:23" ht="13.5" customHeight="1" x14ac:dyDescent="0.2">
      <c r="A72" s="98"/>
      <c r="B72" s="98"/>
      <c r="C72" s="98"/>
      <c r="D72" s="108"/>
      <c r="E72" s="105"/>
      <c r="F72" s="105"/>
      <c r="G72" s="105"/>
      <c r="H72" s="105"/>
      <c r="I72" s="105"/>
      <c r="J72" s="102"/>
      <c r="K72" s="265"/>
      <c r="L72" s="269"/>
      <c r="M72" s="115"/>
      <c r="N72" s="98"/>
      <c r="O72" s="98"/>
      <c r="P72" s="108"/>
      <c r="Q72" s="105"/>
      <c r="R72" s="105"/>
      <c r="S72" s="105"/>
      <c r="T72" s="105"/>
      <c r="U72" s="105"/>
      <c r="V72" s="102"/>
    </row>
    <row r="73" spans="1:23" ht="13.5" customHeight="1" x14ac:dyDescent="0.2">
      <c r="A73" s="128" t="s">
        <v>116</v>
      </c>
      <c r="B73" s="123"/>
      <c r="C73" s="123"/>
      <c r="D73" s="132"/>
      <c r="E73" s="133"/>
      <c r="F73" s="109"/>
      <c r="G73" s="110"/>
      <c r="H73" s="110"/>
      <c r="I73" s="110"/>
      <c r="J73" s="135"/>
      <c r="K73" s="265"/>
      <c r="L73" s="269"/>
      <c r="M73" s="115"/>
      <c r="N73" s="128" t="s">
        <v>116</v>
      </c>
      <c r="O73" s="123"/>
      <c r="P73" s="132"/>
      <c r="Q73" s="133"/>
      <c r="R73" s="109"/>
      <c r="S73" s="110"/>
      <c r="T73" s="110"/>
      <c r="U73" s="110"/>
      <c r="V73" s="135"/>
    </row>
    <row r="74" spans="1:23" s="104" customFormat="1" ht="12.75" x14ac:dyDescent="0.2">
      <c r="A74" s="111" t="s">
        <v>28</v>
      </c>
      <c r="B74" s="123"/>
      <c r="C74" s="136"/>
      <c r="D74" s="132"/>
      <c r="E74" s="113">
        <f>+E69</f>
        <v>0</v>
      </c>
      <c r="F74" s="134">
        <f>+F69</f>
        <v>0</v>
      </c>
      <c r="G74" s="134">
        <f>+G69</f>
        <v>0</v>
      </c>
      <c r="H74" s="134">
        <f>+H69</f>
        <v>0</v>
      </c>
      <c r="I74" s="134">
        <f>+I69</f>
        <v>0</v>
      </c>
      <c r="J74" s="130">
        <f>SUM(E74:I74)</f>
        <v>0</v>
      </c>
      <c r="K74" s="265"/>
      <c r="L74" s="269"/>
      <c r="M74" s="115"/>
      <c r="N74" s="111" t="s">
        <v>28</v>
      </c>
      <c r="O74" s="136"/>
      <c r="P74" s="132"/>
      <c r="Q74" s="113">
        <f>+Q69</f>
        <v>0</v>
      </c>
      <c r="R74" s="134">
        <f>+R69</f>
        <v>0</v>
      </c>
      <c r="S74" s="134">
        <f>+S69</f>
        <v>0</v>
      </c>
      <c r="T74" s="134">
        <f>+T69</f>
        <v>0</v>
      </c>
      <c r="U74" s="134">
        <f>+U69</f>
        <v>0</v>
      </c>
      <c r="V74" s="130"/>
      <c r="W74" s="91"/>
    </row>
    <row r="75" spans="1:23" ht="13.5" customHeight="1" x14ac:dyDescent="0.2">
      <c r="A75" s="128" t="s">
        <v>32</v>
      </c>
      <c r="B75" s="253" t="s">
        <v>74</v>
      </c>
      <c r="C75" s="112"/>
      <c r="D75" s="132"/>
      <c r="E75" s="134">
        <f>-E63</f>
        <v>0</v>
      </c>
      <c r="F75" s="134">
        <f>-F63</f>
        <v>0</v>
      </c>
      <c r="G75" s="134">
        <f>-G63</f>
        <v>0</v>
      </c>
      <c r="H75" s="134">
        <f>-H63</f>
        <v>0</v>
      </c>
      <c r="I75" s="134">
        <f>-I63</f>
        <v>0</v>
      </c>
      <c r="J75" s="130">
        <f t="shared" ref="J75:J81" si="26">SUM(E75:I75)</f>
        <v>0</v>
      </c>
      <c r="K75" s="265"/>
      <c r="L75" s="269"/>
      <c r="M75" s="115"/>
      <c r="N75" s="128" t="s">
        <v>32</v>
      </c>
      <c r="O75" s="253" t="s">
        <v>74</v>
      </c>
      <c r="P75" s="132"/>
      <c r="Q75" s="134">
        <f>-Q63</f>
        <v>0</v>
      </c>
      <c r="R75" s="134">
        <f>-R63</f>
        <v>0</v>
      </c>
      <c r="S75" s="134">
        <f>-S63</f>
        <v>0</v>
      </c>
      <c r="T75" s="134">
        <f>-T63</f>
        <v>0</v>
      </c>
      <c r="U75" s="134">
        <f>-U63</f>
        <v>0</v>
      </c>
      <c r="V75" s="114"/>
    </row>
    <row r="76" spans="1:23" ht="13.5" customHeight="1" x14ac:dyDescent="0.2">
      <c r="A76" s="128"/>
      <c r="B76" s="250" t="s">
        <v>42</v>
      </c>
      <c r="C76" s="251"/>
      <c r="D76" s="252"/>
      <c r="E76" s="134">
        <f>-E51</f>
        <v>0</v>
      </c>
      <c r="F76" s="134">
        <f>-F51</f>
        <v>0</v>
      </c>
      <c r="G76" s="134">
        <f>-G51</f>
        <v>0</v>
      </c>
      <c r="H76" s="134">
        <f>-H51</f>
        <v>0</v>
      </c>
      <c r="I76" s="134">
        <f>-I51</f>
        <v>0</v>
      </c>
      <c r="J76" s="130">
        <f t="shared" si="26"/>
        <v>0</v>
      </c>
      <c r="K76" s="265"/>
      <c r="L76" s="269"/>
      <c r="M76" s="115"/>
      <c r="N76" s="128"/>
      <c r="O76" s="250" t="s">
        <v>42</v>
      </c>
      <c r="P76" s="132"/>
      <c r="Q76" s="134">
        <f>-Q51</f>
        <v>0</v>
      </c>
      <c r="R76" s="134">
        <f>-R51</f>
        <v>0</v>
      </c>
      <c r="S76" s="134">
        <f>-S51</f>
        <v>0</v>
      </c>
      <c r="T76" s="134">
        <f>-T51</f>
        <v>0</v>
      </c>
      <c r="U76" s="134">
        <f>-U51</f>
        <v>0</v>
      </c>
      <c r="V76" s="130"/>
    </row>
    <row r="77" spans="1:23" ht="13.5" customHeight="1" x14ac:dyDescent="0.2">
      <c r="A77" s="128"/>
      <c r="B77" s="250" t="s">
        <v>33</v>
      </c>
      <c r="C77" s="251"/>
      <c r="D77" s="252"/>
      <c r="E77" s="134">
        <f>-E38</f>
        <v>0</v>
      </c>
      <c r="F77" s="134">
        <f>-F38</f>
        <v>0</v>
      </c>
      <c r="G77" s="134">
        <f>-G38</f>
        <v>0</v>
      </c>
      <c r="H77" s="134">
        <f>-H38</f>
        <v>0</v>
      </c>
      <c r="I77" s="134">
        <f>-I38</f>
        <v>0</v>
      </c>
      <c r="J77" s="130">
        <f t="shared" si="26"/>
        <v>0</v>
      </c>
      <c r="K77" s="265"/>
      <c r="L77" s="269"/>
      <c r="M77" s="115"/>
      <c r="N77" s="128"/>
      <c r="O77" s="250" t="s">
        <v>33</v>
      </c>
      <c r="P77" s="132"/>
      <c r="Q77" s="134">
        <f>-Q38</f>
        <v>0</v>
      </c>
      <c r="R77" s="134">
        <f>-R38</f>
        <v>0</v>
      </c>
      <c r="S77" s="134">
        <f>-S38</f>
        <v>0</v>
      </c>
      <c r="T77" s="134">
        <f>-T38</f>
        <v>0</v>
      </c>
      <c r="U77" s="134">
        <f>-U38</f>
        <v>0</v>
      </c>
      <c r="V77" s="130"/>
    </row>
    <row r="78" spans="1:23" ht="13.5" customHeight="1" x14ac:dyDescent="0.2">
      <c r="A78" s="128"/>
      <c r="B78" s="250" t="s">
        <v>39</v>
      </c>
      <c r="C78" s="251"/>
      <c r="D78" s="252"/>
      <c r="E78" s="134">
        <f>-E58-E59-E60</f>
        <v>0</v>
      </c>
      <c r="F78" s="134">
        <f>-F58-F59-F60</f>
        <v>0</v>
      </c>
      <c r="G78" s="134">
        <f>-G58-G59-G60</f>
        <v>0</v>
      </c>
      <c r="H78" s="134">
        <f>-H58-H59-H60</f>
        <v>0</v>
      </c>
      <c r="I78" s="134">
        <f>-I58-I59-I60</f>
        <v>0</v>
      </c>
      <c r="J78" s="130">
        <f t="shared" si="26"/>
        <v>0</v>
      </c>
      <c r="K78" s="265"/>
      <c r="L78" s="269"/>
      <c r="M78" s="115"/>
      <c r="N78" s="128"/>
      <c r="O78" s="250" t="s">
        <v>39</v>
      </c>
      <c r="P78" s="132"/>
      <c r="Q78" s="134">
        <f>-Q58-Q59-Q60</f>
        <v>0</v>
      </c>
      <c r="R78" s="134">
        <f>-R58-R59-R60</f>
        <v>0</v>
      </c>
      <c r="S78" s="134">
        <f>-S58-S59-S60</f>
        <v>0</v>
      </c>
      <c r="T78" s="134">
        <f>-T58-T59-T60</f>
        <v>0</v>
      </c>
      <c r="U78" s="134">
        <f>-U58-U59-U60</f>
        <v>0</v>
      </c>
      <c r="V78" s="130"/>
    </row>
    <row r="79" spans="1:23" ht="13.5" customHeight="1" x14ac:dyDescent="0.2">
      <c r="A79" s="128" t="s">
        <v>40</v>
      </c>
      <c r="B79" s="250" t="s">
        <v>105</v>
      </c>
      <c r="C79" s="251"/>
      <c r="D79" s="252"/>
      <c r="E79" s="137">
        <v>0</v>
      </c>
      <c r="F79" s="137">
        <v>0</v>
      </c>
      <c r="G79" s="137">
        <v>0</v>
      </c>
      <c r="H79" s="137">
        <v>0</v>
      </c>
      <c r="I79" s="137">
        <v>0</v>
      </c>
      <c r="J79" s="130">
        <f t="shared" si="26"/>
        <v>0</v>
      </c>
      <c r="K79" s="265"/>
      <c r="L79" s="269"/>
      <c r="M79" s="115"/>
      <c r="N79" s="128" t="s">
        <v>40</v>
      </c>
      <c r="O79" s="250" t="s">
        <v>105</v>
      </c>
      <c r="P79" s="132"/>
      <c r="Q79" s="137">
        <v>0</v>
      </c>
      <c r="R79" s="137">
        <v>0</v>
      </c>
      <c r="S79" s="137">
        <v>0</v>
      </c>
      <c r="T79" s="137">
        <v>0</v>
      </c>
      <c r="U79" s="137">
        <v>0</v>
      </c>
      <c r="V79" s="130"/>
    </row>
    <row r="80" spans="1:23" ht="12.75" x14ac:dyDescent="0.2">
      <c r="A80" s="128"/>
      <c r="B80" s="129"/>
      <c r="C80" s="136"/>
      <c r="D80" s="132"/>
      <c r="E80" s="137"/>
      <c r="F80" s="137"/>
      <c r="G80" s="137"/>
      <c r="H80" s="137"/>
      <c r="I80" s="137"/>
      <c r="J80" s="130"/>
      <c r="K80" s="265"/>
      <c r="L80" s="269"/>
      <c r="N80" s="128"/>
      <c r="O80" s="136"/>
      <c r="P80" s="132"/>
      <c r="Q80" s="137"/>
      <c r="R80" s="137"/>
      <c r="S80" s="137"/>
      <c r="T80" s="137"/>
      <c r="U80" s="137"/>
      <c r="V80" s="130"/>
    </row>
    <row r="81" spans="1:23" s="104" customFormat="1" ht="12.75" x14ac:dyDescent="0.2">
      <c r="A81" s="124" t="s">
        <v>166</v>
      </c>
      <c r="B81" s="125"/>
      <c r="C81" s="122"/>
      <c r="D81" s="142"/>
      <c r="E81" s="126">
        <f>SUM(E74:E80)</f>
        <v>0</v>
      </c>
      <c r="F81" s="126">
        <f>SUM(F74:F80)</f>
        <v>0</v>
      </c>
      <c r="G81" s="126">
        <f>SUM(G74:G80)</f>
        <v>0</v>
      </c>
      <c r="H81" s="126">
        <f>SUM(H74:H80)</f>
        <v>0</v>
      </c>
      <c r="I81" s="126">
        <f>SUM(I74:I80)</f>
        <v>0</v>
      </c>
      <c r="J81" s="130">
        <f t="shared" si="26"/>
        <v>0</v>
      </c>
      <c r="K81" s="265"/>
      <c r="L81" s="269"/>
      <c r="M81" s="99"/>
      <c r="N81" s="124" t="s">
        <v>166</v>
      </c>
      <c r="O81" s="122"/>
      <c r="P81" s="142"/>
      <c r="Q81" s="126">
        <f>SUM(Q74:Q80)</f>
        <v>0</v>
      </c>
      <c r="R81" s="126">
        <f>SUM(R74:R80)</f>
        <v>0</v>
      </c>
      <c r="S81" s="126">
        <f>SUM(S74:S80)</f>
        <v>0</v>
      </c>
      <c r="T81" s="126">
        <f>SUM(T74:T80)</f>
        <v>0</v>
      </c>
      <c r="U81" s="126">
        <f>SUM(U74:U80)</f>
        <v>0</v>
      </c>
      <c r="V81" s="127"/>
      <c r="W81" s="91"/>
    </row>
    <row r="82" spans="1:23" ht="13.5" customHeight="1" x14ac:dyDescent="0.2">
      <c r="A82" s="238" t="s">
        <v>158</v>
      </c>
      <c r="B82" s="239"/>
      <c r="C82" s="129" t="s">
        <v>115</v>
      </c>
      <c r="D82" s="195">
        <v>0.53500000000000003</v>
      </c>
      <c r="E82" s="126">
        <f>(E81*$D$82)</f>
        <v>0</v>
      </c>
      <c r="F82" s="126">
        <f>(F81*$D$82)</f>
        <v>0</v>
      </c>
      <c r="G82" s="126">
        <f>(G81*$D$82)</f>
        <v>0</v>
      </c>
      <c r="H82" s="126">
        <f>(H81*$D$82)</f>
        <v>0</v>
      </c>
      <c r="I82" s="126">
        <f>(I81*$D$82)</f>
        <v>0</v>
      </c>
      <c r="J82" s="127">
        <f>SUM(E82,F82,G82,H82,I82)</f>
        <v>0</v>
      </c>
      <c r="K82" s="265"/>
      <c r="L82" s="269"/>
      <c r="N82" s="124" t="s">
        <v>143</v>
      </c>
      <c r="O82" s="129"/>
      <c r="P82" s="213">
        <f>D82</f>
        <v>0.53500000000000003</v>
      </c>
      <c r="Q82" s="126">
        <f>(Q81*$D$82)</f>
        <v>0</v>
      </c>
      <c r="R82" s="126">
        <f>(R81*$D$82)</f>
        <v>0</v>
      </c>
      <c r="S82" s="126">
        <f>(S81*$D$82)</f>
        <v>0</v>
      </c>
      <c r="T82" s="126">
        <f>(T81*$D$82)</f>
        <v>0</v>
      </c>
      <c r="U82" s="126">
        <f>(U81*$D$82)</f>
        <v>0</v>
      </c>
      <c r="V82" s="127">
        <f>SUM(Q82,R82,S82,T82,U82)</f>
        <v>0</v>
      </c>
    </row>
    <row r="83" spans="1:23" ht="13.5" customHeight="1" x14ac:dyDescent="0.2">
      <c r="A83" s="128" t="s">
        <v>146</v>
      </c>
      <c r="B83" s="129"/>
      <c r="C83" s="129" t="s">
        <v>115</v>
      </c>
      <c r="D83" s="195">
        <v>0.1</v>
      </c>
      <c r="E83" s="194">
        <f>E74*$D$83</f>
        <v>0</v>
      </c>
      <c r="F83" s="194">
        <f>F74*$D$83</f>
        <v>0</v>
      </c>
      <c r="G83" s="194">
        <f>G74*$D$83</f>
        <v>0</v>
      </c>
      <c r="H83" s="194">
        <f>H74*$D$83</f>
        <v>0</v>
      </c>
      <c r="I83" s="194">
        <f>I74*$D$83</f>
        <v>0</v>
      </c>
      <c r="J83" s="130">
        <f>SUM(E83,F83,G83,H83,I83)</f>
        <v>0</v>
      </c>
      <c r="K83" s="265"/>
      <c r="L83" s="266"/>
      <c r="N83" s="99"/>
      <c r="O83" s="99"/>
      <c r="P83" s="99"/>
      <c r="Q83" s="99"/>
      <c r="R83" s="99"/>
      <c r="S83" s="99"/>
      <c r="T83" s="99"/>
      <c r="U83" s="99"/>
      <c r="V83" s="99"/>
    </row>
    <row r="84" spans="1:23" ht="13.5" customHeight="1" x14ac:dyDescent="0.2">
      <c r="A84" s="131" t="s">
        <v>147</v>
      </c>
      <c r="B84" s="131"/>
      <c r="C84" s="131"/>
      <c r="D84" s="131"/>
      <c r="J84" s="157"/>
      <c r="K84" s="265"/>
      <c r="L84" s="266"/>
    </row>
    <row r="85" spans="1:23" ht="13.5" customHeight="1" x14ac:dyDescent="0.2">
      <c r="A85" s="218" t="s">
        <v>117</v>
      </c>
      <c r="B85" s="158"/>
      <c r="C85" s="158"/>
      <c r="D85" s="158"/>
      <c r="E85" s="159"/>
      <c r="F85" s="159"/>
      <c r="G85" s="159"/>
      <c r="H85" s="159"/>
      <c r="I85" s="159"/>
      <c r="J85" s="219"/>
      <c r="K85" s="265"/>
      <c r="L85" s="266"/>
    </row>
    <row r="86" spans="1:23" ht="13.5" customHeight="1" x14ac:dyDescent="0.2">
      <c r="A86" s="278" t="s">
        <v>67</v>
      </c>
      <c r="B86" s="279"/>
      <c r="C86" s="279"/>
      <c r="D86" s="279"/>
      <c r="E86" s="161">
        <f t="shared" ref="E86:I87" si="27">Q69</f>
        <v>0</v>
      </c>
      <c r="F86" s="161">
        <f t="shared" si="27"/>
        <v>0</v>
      </c>
      <c r="G86" s="161">
        <f t="shared" si="27"/>
        <v>0</v>
      </c>
      <c r="H86" s="161">
        <f t="shared" si="27"/>
        <v>0</v>
      </c>
      <c r="I86" s="161">
        <f t="shared" si="27"/>
        <v>0</v>
      </c>
      <c r="J86" s="220">
        <f>SUM(E86,F86,G86,H86,I86)</f>
        <v>0</v>
      </c>
      <c r="K86" s="265"/>
      <c r="L86" s="266"/>
    </row>
    <row r="87" spans="1:23" ht="13.5" customHeight="1" x14ac:dyDescent="0.2">
      <c r="A87" s="280" t="s">
        <v>172</v>
      </c>
      <c r="B87" s="281"/>
      <c r="C87" s="281"/>
      <c r="D87" s="281"/>
      <c r="E87" s="161">
        <f t="shared" si="27"/>
        <v>0</v>
      </c>
      <c r="F87" s="161">
        <f t="shared" si="27"/>
        <v>0</v>
      </c>
      <c r="G87" s="161">
        <f t="shared" si="27"/>
        <v>0</v>
      </c>
      <c r="H87" s="161">
        <f t="shared" si="27"/>
        <v>0</v>
      </c>
      <c r="I87" s="161">
        <f t="shared" si="27"/>
        <v>0</v>
      </c>
      <c r="J87" s="220">
        <f>SUM(E87,F87,G87,H87,I87)</f>
        <v>0</v>
      </c>
      <c r="K87" s="266"/>
      <c r="L87" s="266"/>
      <c r="W87" s="91"/>
    </row>
    <row r="88" spans="1:23" ht="15" customHeight="1" x14ac:dyDescent="0.2">
      <c r="A88" s="280" t="s">
        <v>68</v>
      </c>
      <c r="B88" s="281"/>
      <c r="C88" s="281"/>
      <c r="D88" s="281"/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220">
        <f>SUM(E88,F88,G88,H88,I88)</f>
        <v>0</v>
      </c>
      <c r="K88" s="266"/>
      <c r="L88" s="266"/>
    </row>
    <row r="89" spans="1:23" ht="15" customHeight="1" x14ac:dyDescent="0.2">
      <c r="A89" s="221" t="s">
        <v>123</v>
      </c>
      <c r="B89" s="210"/>
      <c r="C89" s="210"/>
      <c r="D89" s="210"/>
      <c r="E89" s="160">
        <f>E82-E83</f>
        <v>0</v>
      </c>
      <c r="F89" s="160">
        <f>F82-F83</f>
        <v>0</v>
      </c>
      <c r="G89" s="160">
        <f>G82-G83</f>
        <v>0</v>
      </c>
      <c r="H89" s="160">
        <f>H82-H83</f>
        <v>0</v>
      </c>
      <c r="I89" s="160">
        <f>I82-I83</f>
        <v>0</v>
      </c>
      <c r="J89" s="220">
        <f>SUM(E89,F89,G89,H89,I89)</f>
        <v>0</v>
      </c>
      <c r="K89" s="266"/>
      <c r="L89" s="266"/>
    </row>
    <row r="90" spans="1:23" ht="13.5" customHeight="1" x14ac:dyDescent="0.2">
      <c r="A90" s="271" t="s">
        <v>69</v>
      </c>
      <c r="B90" s="272"/>
      <c r="C90" s="272"/>
      <c r="D90" s="272"/>
      <c r="E90" s="160">
        <f>SUM(E86:E89)</f>
        <v>0</v>
      </c>
      <c r="F90" s="160">
        <f>SUM(F86:F89)</f>
        <v>0</v>
      </c>
      <c r="G90" s="160">
        <f>SUM(G86:G89)</f>
        <v>0</v>
      </c>
      <c r="H90" s="160">
        <f>SUM(H86:H89)</f>
        <v>0</v>
      </c>
      <c r="I90" s="160">
        <f>SUM(I86:I89)</f>
        <v>0</v>
      </c>
      <c r="J90" s="220">
        <f>SUM(E90,F90,G90,H90,I90)</f>
        <v>0</v>
      </c>
      <c r="K90" s="265"/>
      <c r="L90" s="266"/>
    </row>
    <row r="91" spans="1:23" ht="12.75" x14ac:dyDescent="0.2">
      <c r="A91" s="131"/>
      <c r="B91" s="131"/>
      <c r="C91" s="131"/>
      <c r="D91" s="131"/>
      <c r="J91" s="157"/>
    </row>
    <row r="93" spans="1:23" ht="13.5" customHeight="1" x14ac:dyDescent="0.2">
      <c r="K93" s="104"/>
    </row>
    <row r="94" spans="1:23" ht="13.5" customHeight="1" x14ac:dyDescent="0.2">
      <c r="K94" s="104"/>
    </row>
    <row r="95" spans="1:23" ht="13.5" customHeight="1" x14ac:dyDescent="0.2">
      <c r="K95" s="104"/>
    </row>
    <row r="96" spans="1:23" ht="13.5" customHeight="1" x14ac:dyDescent="0.2">
      <c r="K96" s="131"/>
    </row>
    <row r="97" spans="1:23" ht="13.5" customHeight="1" x14ac:dyDescent="0.2">
      <c r="K97" s="131"/>
    </row>
    <row r="98" spans="1:23" ht="13.5" customHeight="1" x14ac:dyDescent="0.2">
      <c r="K98" s="104"/>
    </row>
    <row r="99" spans="1:23" ht="13.5" customHeight="1" x14ac:dyDescent="0.2">
      <c r="K99" s="131"/>
    </row>
    <row r="101" spans="1:23" s="91" customFormat="1" ht="13.5" customHeight="1" x14ac:dyDescent="0.2">
      <c r="A101" s="99"/>
      <c r="B101" s="99"/>
      <c r="C101" s="99"/>
      <c r="D101" s="99"/>
      <c r="E101" s="115"/>
      <c r="F101" s="115"/>
      <c r="G101" s="115"/>
      <c r="H101" s="115"/>
      <c r="I101" s="115"/>
      <c r="J101" s="116"/>
      <c r="K101" s="104"/>
      <c r="L101" s="99"/>
      <c r="M101" s="99"/>
      <c r="N101" s="117"/>
      <c r="O101" s="117"/>
      <c r="P101" s="118"/>
      <c r="Q101" s="118"/>
      <c r="R101" s="118"/>
      <c r="S101" s="118"/>
      <c r="T101" s="118"/>
      <c r="U101" s="119"/>
      <c r="V101" s="120"/>
      <c r="W101" s="99"/>
    </row>
    <row r="102" spans="1:23" ht="13.5" customHeight="1" x14ac:dyDescent="0.2">
      <c r="K102" s="104"/>
    </row>
    <row r="103" spans="1:23" ht="13.5" customHeight="1" x14ac:dyDescent="0.2">
      <c r="K103" s="104"/>
    </row>
    <row r="104" spans="1:23" ht="13.5" customHeight="1" x14ac:dyDescent="0.2">
      <c r="K104" s="104"/>
    </row>
    <row r="105" spans="1:23" ht="13.5" customHeight="1" x14ac:dyDescent="0.2">
      <c r="K105" s="104"/>
    </row>
    <row r="106" spans="1:23" ht="13.5" customHeight="1" x14ac:dyDescent="0.2">
      <c r="K106" s="104"/>
    </row>
    <row r="107" spans="1:23" ht="13.5" customHeight="1" x14ac:dyDescent="0.2">
      <c r="K107" s="104"/>
    </row>
    <row r="108" spans="1:23" ht="13.5" customHeight="1" x14ac:dyDescent="0.2">
      <c r="K108" s="104"/>
    </row>
    <row r="109" spans="1:23" ht="13.5" customHeight="1" x14ac:dyDescent="0.2">
      <c r="K109" s="104"/>
    </row>
    <row r="110" spans="1:23" ht="13.5" customHeight="1" x14ac:dyDescent="0.2">
      <c r="K110" s="131"/>
    </row>
    <row r="112" spans="1:23" s="91" customFormat="1" ht="13.5" customHeight="1" x14ac:dyDescent="0.2">
      <c r="A112" s="99"/>
      <c r="B112" s="99"/>
      <c r="C112" s="99"/>
      <c r="D112" s="99"/>
      <c r="E112" s="115"/>
      <c r="F112" s="115"/>
      <c r="G112" s="115"/>
      <c r="H112" s="115"/>
      <c r="I112" s="115"/>
      <c r="J112" s="116"/>
      <c r="K112" s="104"/>
      <c r="L112" s="99"/>
      <c r="M112" s="99"/>
      <c r="N112" s="117"/>
      <c r="O112" s="117"/>
      <c r="P112" s="118"/>
      <c r="Q112" s="118"/>
      <c r="R112" s="118"/>
      <c r="S112" s="118"/>
      <c r="T112" s="118"/>
      <c r="U112" s="119"/>
      <c r="V112" s="120"/>
      <c r="W112" s="99"/>
    </row>
    <row r="113" spans="1:23" ht="13.5" customHeight="1" x14ac:dyDescent="0.2">
      <c r="K113" s="104"/>
      <c r="W113" s="91"/>
    </row>
    <row r="114" spans="1:23" ht="13.5" customHeight="1" x14ac:dyDescent="0.2">
      <c r="K114" s="104"/>
    </row>
    <row r="115" spans="1:23" ht="13.5" customHeight="1" x14ac:dyDescent="0.2">
      <c r="K115" s="104"/>
    </row>
    <row r="116" spans="1:23" ht="13.5" customHeight="1" x14ac:dyDescent="0.2">
      <c r="K116" s="104"/>
    </row>
    <row r="119" spans="1:23" s="91" customFormat="1" ht="13.5" customHeight="1" x14ac:dyDescent="0.2">
      <c r="A119" s="99"/>
      <c r="B119" s="99"/>
      <c r="C119" s="99"/>
      <c r="D119" s="99"/>
      <c r="E119" s="115"/>
      <c r="F119" s="115"/>
      <c r="G119" s="115"/>
      <c r="H119" s="115"/>
      <c r="I119" s="115"/>
      <c r="J119" s="116"/>
      <c r="K119" s="104"/>
      <c r="L119" s="99"/>
      <c r="M119" s="99"/>
      <c r="N119" s="117"/>
      <c r="O119" s="117"/>
      <c r="P119" s="118"/>
      <c r="Q119" s="118"/>
      <c r="R119" s="118"/>
      <c r="S119" s="118"/>
      <c r="T119" s="118"/>
      <c r="U119" s="119"/>
      <c r="V119" s="120"/>
      <c r="W119" s="99"/>
    </row>
    <row r="120" spans="1:23" ht="13.5" customHeight="1" x14ac:dyDescent="0.2">
      <c r="K120" s="104"/>
    </row>
    <row r="121" spans="1:23" ht="13.5" customHeight="1" x14ac:dyDescent="0.2">
      <c r="K121" s="104"/>
    </row>
    <row r="122" spans="1:23" ht="13.5" customHeight="1" x14ac:dyDescent="0.2">
      <c r="J122" s="118"/>
      <c r="K122" s="115"/>
    </row>
    <row r="123" spans="1:23" ht="13.5" customHeight="1" x14ac:dyDescent="0.2">
      <c r="J123" s="118"/>
      <c r="K123" s="115"/>
    </row>
    <row r="124" spans="1:23" ht="13.5" customHeight="1" x14ac:dyDescent="0.2">
      <c r="J124" s="118"/>
      <c r="K124" s="115"/>
    </row>
    <row r="125" spans="1:23" s="91" customFormat="1" ht="13.5" customHeight="1" x14ac:dyDescent="0.2">
      <c r="A125" s="99"/>
      <c r="B125" s="99"/>
      <c r="C125" s="99"/>
      <c r="D125" s="99"/>
      <c r="E125" s="115"/>
      <c r="F125" s="115"/>
      <c r="G125" s="115"/>
      <c r="H125" s="115"/>
      <c r="I125" s="115"/>
      <c r="J125" s="118"/>
      <c r="K125" s="115"/>
      <c r="L125" s="99"/>
      <c r="M125" s="99"/>
      <c r="N125" s="117"/>
      <c r="O125" s="117"/>
      <c r="P125" s="118"/>
      <c r="Q125" s="118"/>
      <c r="R125" s="118"/>
      <c r="S125" s="118"/>
      <c r="T125" s="118"/>
      <c r="U125" s="119"/>
      <c r="V125" s="120"/>
      <c r="W125" s="99"/>
    </row>
    <row r="126" spans="1:23" ht="13.5" customHeight="1" x14ac:dyDescent="0.2">
      <c r="J126" s="118"/>
      <c r="K126" s="115"/>
    </row>
    <row r="127" spans="1:23" ht="13.5" customHeight="1" x14ac:dyDescent="0.2">
      <c r="J127" s="118"/>
      <c r="K127" s="115"/>
    </row>
    <row r="128" spans="1:23" ht="13.5" customHeight="1" x14ac:dyDescent="0.2">
      <c r="J128" s="118"/>
      <c r="K128" s="115"/>
    </row>
    <row r="129" spans="10:11" ht="13.5" customHeight="1" x14ac:dyDescent="0.2">
      <c r="J129" s="118"/>
      <c r="K129" s="115"/>
    </row>
    <row r="130" spans="10:11" ht="13.5" customHeight="1" x14ac:dyDescent="0.2">
      <c r="J130" s="118"/>
      <c r="K130" s="115"/>
    </row>
    <row r="131" spans="10:11" ht="18" customHeight="1" x14ac:dyDescent="0.2">
      <c r="J131" s="118"/>
      <c r="K131" s="115"/>
    </row>
    <row r="132" spans="10:11" ht="13.5" customHeight="1" x14ac:dyDescent="0.2">
      <c r="J132" s="118"/>
      <c r="K132" s="115"/>
    </row>
    <row r="133" spans="10:11" ht="13.5" customHeight="1" x14ac:dyDescent="0.2">
      <c r="J133" s="118"/>
      <c r="K133" s="115"/>
    </row>
    <row r="134" spans="10:11" ht="13.5" customHeight="1" x14ac:dyDescent="0.2">
      <c r="J134" s="118"/>
      <c r="K134" s="115"/>
    </row>
    <row r="135" spans="10:11" ht="13.5" customHeight="1" x14ac:dyDescent="0.2">
      <c r="J135" s="118"/>
      <c r="K135" s="115"/>
    </row>
    <row r="136" spans="10:11" ht="13.5" customHeight="1" x14ac:dyDescent="0.2">
      <c r="J136" s="118"/>
      <c r="K136" s="115"/>
    </row>
    <row r="137" spans="10:11" ht="13.5" customHeight="1" x14ac:dyDescent="0.2">
      <c r="J137" s="118"/>
      <c r="K137" s="115"/>
    </row>
    <row r="138" spans="10:11" ht="13.5" customHeight="1" x14ac:dyDescent="0.2">
      <c r="J138" s="118"/>
      <c r="K138" s="115"/>
    </row>
    <row r="139" spans="10:11" ht="13.5" customHeight="1" x14ac:dyDescent="0.2">
      <c r="J139" s="118"/>
      <c r="K139" s="115"/>
    </row>
    <row r="140" spans="10:11" ht="13.5" customHeight="1" x14ac:dyDescent="0.2">
      <c r="J140" s="118"/>
      <c r="K140" s="115"/>
    </row>
    <row r="141" spans="10:11" ht="13.5" customHeight="1" x14ac:dyDescent="0.2">
      <c r="J141" s="118"/>
      <c r="K141" s="115"/>
    </row>
    <row r="142" spans="10:11" ht="13.5" customHeight="1" x14ac:dyDescent="0.2">
      <c r="J142" s="118"/>
      <c r="K142" s="115"/>
    </row>
    <row r="143" spans="10:11" ht="13.5" customHeight="1" x14ac:dyDescent="0.2">
      <c r="J143" s="118"/>
      <c r="K143" s="115"/>
    </row>
    <row r="144" spans="10:11" ht="13.5" customHeight="1" x14ac:dyDescent="0.2">
      <c r="J144" s="118"/>
      <c r="K144" s="115"/>
    </row>
    <row r="145" spans="1:23" ht="13.5" customHeight="1" x14ac:dyDescent="0.2">
      <c r="J145" s="118"/>
      <c r="K145" s="115"/>
    </row>
    <row r="146" spans="1:23" ht="13.5" customHeight="1" x14ac:dyDescent="0.2">
      <c r="J146" s="118"/>
      <c r="K146" s="115"/>
    </row>
    <row r="147" spans="1:23" ht="13.5" customHeight="1" x14ac:dyDescent="0.2">
      <c r="J147" s="118"/>
      <c r="K147" s="115"/>
    </row>
    <row r="148" spans="1:23" ht="13.5" customHeight="1" x14ac:dyDescent="0.2">
      <c r="J148" s="118"/>
      <c r="K148" s="115"/>
    </row>
    <row r="149" spans="1:23" ht="13.5" customHeight="1" x14ac:dyDescent="0.2">
      <c r="J149" s="118"/>
      <c r="K149" s="115"/>
    </row>
    <row r="150" spans="1:23" ht="13.5" customHeight="1" x14ac:dyDescent="0.2">
      <c r="J150" s="117"/>
      <c r="K150" s="115"/>
    </row>
    <row r="151" spans="1:23" s="91" customFormat="1" ht="13.5" customHeight="1" x14ac:dyDescent="0.2">
      <c r="A151" s="99"/>
      <c r="B151" s="99"/>
      <c r="C151" s="99"/>
      <c r="D151" s="99"/>
      <c r="E151" s="115"/>
      <c r="F151" s="115"/>
      <c r="G151" s="115"/>
      <c r="H151" s="115"/>
      <c r="I151" s="115"/>
      <c r="J151" s="117"/>
      <c r="K151" s="115"/>
      <c r="L151" s="99"/>
      <c r="M151" s="99"/>
      <c r="N151" s="117"/>
      <c r="O151" s="117"/>
      <c r="P151" s="118"/>
      <c r="Q151" s="118"/>
      <c r="R151" s="118"/>
      <c r="S151" s="118"/>
      <c r="T151" s="118"/>
      <c r="U151" s="119"/>
      <c r="V151" s="120"/>
      <c r="W151" s="99"/>
    </row>
    <row r="152" spans="1:23" ht="13.5" customHeight="1" x14ac:dyDescent="0.2">
      <c r="J152" s="117"/>
      <c r="K152" s="115"/>
    </row>
    <row r="153" spans="1:23" ht="13.5" customHeight="1" x14ac:dyDescent="0.2">
      <c r="J153" s="117"/>
      <c r="K153" s="115"/>
    </row>
    <row r="154" spans="1:23" ht="13.5" customHeight="1" x14ac:dyDescent="0.2">
      <c r="J154" s="117"/>
      <c r="K154" s="115"/>
    </row>
    <row r="155" spans="1:23" ht="13.5" customHeight="1" x14ac:dyDescent="0.2">
      <c r="J155" s="117"/>
      <c r="K155" s="115"/>
    </row>
    <row r="156" spans="1:23" ht="13.5" customHeight="1" x14ac:dyDescent="0.2">
      <c r="J156" s="117"/>
      <c r="K156" s="115"/>
    </row>
    <row r="157" spans="1:23" ht="13.5" customHeight="1" x14ac:dyDescent="0.2">
      <c r="J157" s="117"/>
      <c r="K157" s="115"/>
    </row>
    <row r="158" spans="1:23" ht="13.5" customHeight="1" x14ac:dyDescent="0.2">
      <c r="J158" s="117"/>
      <c r="K158" s="115"/>
    </row>
    <row r="159" spans="1:23" ht="13.5" customHeight="1" x14ac:dyDescent="0.2">
      <c r="J159" s="117"/>
      <c r="K159" s="115"/>
    </row>
    <row r="160" spans="1:23" ht="13.5" customHeight="1" x14ac:dyDescent="0.2">
      <c r="J160" s="117"/>
      <c r="K160" s="115"/>
    </row>
    <row r="161" spans="10:11" ht="13.5" customHeight="1" x14ac:dyDescent="0.2">
      <c r="J161" s="117"/>
      <c r="K161" s="115"/>
    </row>
    <row r="162" spans="10:11" ht="13.5" customHeight="1" x14ac:dyDescent="0.2">
      <c r="K162" s="131"/>
    </row>
    <row r="163" spans="10:11" ht="13.5" customHeight="1" x14ac:dyDescent="0.2">
      <c r="K163" s="131"/>
    </row>
    <row r="164" spans="10:11" ht="13.5" customHeight="1" x14ac:dyDescent="0.2">
      <c r="K164" s="131"/>
    </row>
    <row r="165" spans="10:11" ht="13.5" customHeight="1" x14ac:dyDescent="0.2">
      <c r="K165" s="131"/>
    </row>
    <row r="166" spans="10:11" ht="13.5" customHeight="1" x14ac:dyDescent="0.2">
      <c r="K166" s="131"/>
    </row>
    <row r="167" spans="10:11" ht="13.5" customHeight="1" x14ac:dyDescent="0.2">
      <c r="K167" s="131"/>
    </row>
    <row r="168" spans="10:11" ht="13.5" customHeight="1" x14ac:dyDescent="0.2">
      <c r="K168" s="131"/>
    </row>
    <row r="169" spans="10:11" ht="13.5" customHeight="1" x14ac:dyDescent="0.2">
      <c r="K169" s="131"/>
    </row>
    <row r="170" spans="10:11" ht="13.5" customHeight="1" x14ac:dyDescent="0.2">
      <c r="K170" s="131"/>
    </row>
    <row r="171" spans="10:11" ht="13.5" customHeight="1" x14ac:dyDescent="0.2">
      <c r="K171" s="131"/>
    </row>
    <row r="172" spans="10:11" ht="13.5" customHeight="1" x14ac:dyDescent="0.2">
      <c r="K172" s="131"/>
    </row>
    <row r="173" spans="10:11" ht="13.5" customHeight="1" x14ac:dyDescent="0.2">
      <c r="K173" s="131"/>
    </row>
    <row r="174" spans="10:11" ht="13.5" customHeight="1" x14ac:dyDescent="0.2">
      <c r="K174" s="131"/>
    </row>
    <row r="175" spans="10:11" ht="13.5" customHeight="1" x14ac:dyDescent="0.2">
      <c r="K175" s="131"/>
    </row>
    <row r="176" spans="10:11" ht="13.5" customHeight="1" x14ac:dyDescent="0.2">
      <c r="K176" s="131"/>
    </row>
    <row r="177" spans="11:11" ht="13.5" customHeight="1" x14ac:dyDescent="0.2">
      <c r="K177" s="131"/>
    </row>
    <row r="178" spans="11:11" ht="13.5" customHeight="1" x14ac:dyDescent="0.2">
      <c r="K178" s="131"/>
    </row>
    <row r="179" spans="11:11" ht="13.5" customHeight="1" x14ac:dyDescent="0.2">
      <c r="K179" s="131"/>
    </row>
    <row r="180" spans="11:11" ht="13.5" customHeight="1" x14ac:dyDescent="0.2">
      <c r="K180" s="131"/>
    </row>
    <row r="181" spans="11:11" ht="13.5" customHeight="1" x14ac:dyDescent="0.2">
      <c r="K181" s="131"/>
    </row>
    <row r="182" spans="11:11" ht="13.5" customHeight="1" x14ac:dyDescent="0.2">
      <c r="K182" s="131"/>
    </row>
    <row r="183" spans="11:11" ht="13.5" customHeight="1" x14ac:dyDescent="0.2">
      <c r="K183" s="131"/>
    </row>
    <row r="184" spans="11:11" ht="13.5" customHeight="1" x14ac:dyDescent="0.2">
      <c r="K184" s="131"/>
    </row>
    <row r="185" spans="11:11" ht="13.5" customHeight="1" x14ac:dyDescent="0.2">
      <c r="K185" s="131"/>
    </row>
    <row r="186" spans="11:11" ht="13.5" customHeight="1" x14ac:dyDescent="0.2">
      <c r="K186" s="131"/>
    </row>
    <row r="187" spans="11:11" ht="13.5" customHeight="1" x14ac:dyDescent="0.2">
      <c r="K187" s="131"/>
    </row>
  </sheetData>
  <mergeCells count="9">
    <mergeCell ref="A90:D90"/>
    <mergeCell ref="O1:R1"/>
    <mergeCell ref="B32:D32"/>
    <mergeCell ref="B18:D18"/>
    <mergeCell ref="N18:P18"/>
    <mergeCell ref="N32:P32"/>
    <mergeCell ref="A86:D86"/>
    <mergeCell ref="A87:D87"/>
    <mergeCell ref="A88:D88"/>
  </mergeCells>
  <phoneticPr fontId="0" type="noConversion"/>
  <dataValidations xWindow="1152" yWindow="211" count="1">
    <dataValidation type="list" allowBlank="1" showInputMessage="1" showErrorMessage="1" promptTitle="Drop Down Box" prompt="Use the selection in the drop down box" sqref="O1:R1" xr:uid="{313062C7-AECF-417D-A5E2-F437266F9A01}">
      <formula1>CostShare</formula1>
    </dataValidation>
  </dataValidations>
  <printOptions horizontalCentered="1" verticalCentered="1"/>
  <pageMargins left="0.25" right="0.25" top="0.25" bottom="0.25" header="0" footer="0"/>
  <pageSetup scale="61" fitToWidth="2" fitToHeight="2" orientation="portrait" r:id="rId1"/>
  <headerFooter alignWithMargins="0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1152" yWindow="211" count="3">
        <x14:dataValidation type="list" allowBlank="1" showInputMessage="1" showErrorMessage="1" xr:uid="{A97CC627-D5E1-4469-99B6-464FD95443F3}">
          <x14:formula1>
            <xm:f>Values!$H$2:$H$8</xm:f>
          </x14:formula1>
          <xm:sqref>D82</xm:sqref>
        </x14:dataValidation>
        <x14:dataValidation type="list" allowBlank="1" showInputMessage="1" showErrorMessage="1" xr:uid="{844271CE-EC3B-4F91-8197-A0DAF984EA1B}">
          <x14:formula1>
            <xm:f>Values!$H$2:$H$10</xm:f>
          </x14:formula1>
          <xm:sqref>D83</xm:sqref>
        </x14:dataValidation>
        <x14:dataValidation type="list" allowBlank="1" showInputMessage="1" showErrorMessage="1" xr:uid="{FDF8BA98-46F0-4564-8EB2-2D7462598A6C}">
          <x14:formula1>
            <xm:f>Values!$C$1:$C$5</xm:f>
          </x14:formula1>
          <xm:sqref>D21:D31 P21:P31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22"/>
  <sheetViews>
    <sheetView zoomScaleNormal="100" workbookViewId="0">
      <selection activeCell="F3" sqref="A1:IV65536"/>
    </sheetView>
  </sheetViews>
  <sheetFormatPr defaultRowHeight="13.5" customHeight="1" x14ac:dyDescent="0.25"/>
  <cols>
    <col min="1" max="1" width="1.88671875" style="4" customWidth="1"/>
    <col min="2" max="2" width="12.88671875" style="8" customWidth="1"/>
    <col min="3" max="3" width="11" style="8" customWidth="1"/>
    <col min="4" max="4" width="8.77734375" style="8" customWidth="1"/>
    <col min="5" max="5" width="7.44140625" style="8" customWidth="1"/>
    <col min="6" max="6" width="9.88671875" style="50" customWidth="1"/>
    <col min="7" max="9" width="7.88671875" style="50" bestFit="1" customWidth="1"/>
    <col min="10" max="10" width="1.44140625" style="51" customWidth="1"/>
    <col min="11" max="11" width="10.77734375" style="52" bestFit="1" customWidth="1"/>
    <col min="12" max="12" width="1.44140625" customWidth="1"/>
  </cols>
  <sheetData>
    <row r="1" spans="1:13" ht="13.5" customHeight="1" x14ac:dyDescent="0.25">
      <c r="A1" s="1" t="s">
        <v>52</v>
      </c>
      <c r="B1" s="1"/>
      <c r="C1" s="1"/>
      <c r="D1" s="1"/>
      <c r="E1" s="1"/>
      <c r="F1" s="53"/>
      <c r="G1" s="54"/>
      <c r="H1" s="2"/>
      <c r="I1" s="2"/>
      <c r="J1" s="3"/>
      <c r="K1" s="3"/>
    </row>
    <row r="2" spans="1:13" ht="13.5" customHeight="1" x14ac:dyDescent="0.25">
      <c r="A2" s="1"/>
      <c r="B2" s="84" t="s">
        <v>61</v>
      </c>
      <c r="C2" s="1"/>
      <c r="D2" s="1"/>
      <c r="E2" s="1"/>
      <c r="F2" s="55"/>
      <c r="G2" s="56"/>
      <c r="H2" s="2"/>
      <c r="I2" s="2"/>
      <c r="J2" s="3"/>
      <c r="K2" s="3"/>
    </row>
    <row r="3" spans="1:13" ht="13.5" customHeight="1" x14ac:dyDescent="0.25">
      <c r="A3" s="1"/>
      <c r="B3" s="84" t="s">
        <v>60</v>
      </c>
      <c r="C3" s="1"/>
      <c r="D3" s="1"/>
      <c r="E3" s="1"/>
      <c r="F3" s="55"/>
      <c r="G3" s="56"/>
      <c r="H3" s="2"/>
      <c r="I3" s="2"/>
      <c r="J3" s="3"/>
      <c r="K3" s="3"/>
    </row>
    <row r="4" spans="1:13" ht="13.5" customHeight="1" x14ac:dyDescent="0.25">
      <c r="A4" s="1"/>
      <c r="B4" s="84" t="s">
        <v>62</v>
      </c>
      <c r="C4" s="85">
        <f ca="1">TODAY()</f>
        <v>44271</v>
      </c>
      <c r="D4" s="1"/>
      <c r="E4" s="1"/>
      <c r="F4" s="55"/>
      <c r="G4" s="56"/>
      <c r="H4" s="2"/>
      <c r="I4" s="2"/>
      <c r="J4" s="3"/>
      <c r="K4" s="3"/>
    </row>
    <row r="5" spans="1:13" ht="13.5" customHeight="1" thickBot="1" x14ac:dyDescent="0.3">
      <c r="A5" s="1"/>
      <c r="B5" s="1"/>
      <c r="C5" s="1"/>
      <c r="D5" s="1"/>
      <c r="E5" s="1"/>
      <c r="F5" s="55"/>
      <c r="G5" s="56"/>
      <c r="H5" s="2"/>
      <c r="I5" s="2"/>
      <c r="J5" s="3"/>
      <c r="K5" s="3"/>
    </row>
    <row r="6" spans="1:13" ht="13.5" customHeight="1" x14ac:dyDescent="0.25">
      <c r="A6" s="1"/>
      <c r="B6" s="282" t="s">
        <v>58</v>
      </c>
      <c r="C6" s="284">
        <v>1.05</v>
      </c>
      <c r="D6" s="1"/>
      <c r="E6" s="1"/>
      <c r="F6" s="55"/>
      <c r="G6" s="56"/>
      <c r="H6" s="2"/>
      <c r="I6" s="2"/>
      <c r="J6" s="3"/>
      <c r="K6" s="3"/>
    </row>
    <row r="7" spans="1:13" ht="13.5" customHeight="1" thickBot="1" x14ac:dyDescent="0.3">
      <c r="A7" s="1"/>
      <c r="B7" s="283"/>
      <c r="C7" s="285"/>
      <c r="D7" s="1"/>
      <c r="E7" s="1"/>
      <c r="F7" s="82"/>
      <c r="G7" s="83"/>
      <c r="H7" s="2"/>
      <c r="I7" s="2"/>
      <c r="J7" s="3"/>
      <c r="K7" s="3"/>
    </row>
    <row r="8" spans="1:13" ht="13.5" customHeight="1" x14ac:dyDescent="0.25">
      <c r="A8" s="1"/>
      <c r="B8" s="80"/>
      <c r="C8" s="81"/>
      <c r="D8" s="1"/>
      <c r="E8" s="1"/>
      <c r="F8" s="55" t="s">
        <v>53</v>
      </c>
      <c r="G8" s="56" t="s">
        <v>55</v>
      </c>
      <c r="H8" s="2"/>
      <c r="I8" s="2"/>
      <c r="J8" s="3"/>
      <c r="K8" s="3"/>
    </row>
    <row r="9" spans="1:13" ht="13.5" customHeight="1" x14ac:dyDescent="0.25">
      <c r="A9" s="1"/>
      <c r="B9" s="1"/>
      <c r="C9" s="1"/>
      <c r="D9" s="1"/>
      <c r="E9" s="1"/>
      <c r="F9" s="55" t="s">
        <v>19</v>
      </c>
      <c r="G9" s="56" t="s">
        <v>19</v>
      </c>
      <c r="H9" s="2" t="s">
        <v>20</v>
      </c>
      <c r="I9" s="2" t="s">
        <v>21</v>
      </c>
      <c r="J9" s="3"/>
      <c r="K9" s="3" t="s">
        <v>34</v>
      </c>
    </row>
    <row r="10" spans="1:13" ht="13.5" customHeight="1" x14ac:dyDescent="0.25">
      <c r="B10" s="5"/>
      <c r="C10" s="5"/>
      <c r="D10" s="5"/>
      <c r="E10" s="5"/>
      <c r="F10" s="75" t="s">
        <v>50</v>
      </c>
      <c r="G10" s="76" t="s">
        <v>50</v>
      </c>
      <c r="H10" s="6"/>
      <c r="I10" s="6"/>
      <c r="J10" s="7"/>
      <c r="K10" s="3"/>
    </row>
    <row r="11" spans="1:13" ht="13.5" customHeight="1" x14ac:dyDescent="0.25">
      <c r="A11" s="1" t="s">
        <v>0</v>
      </c>
      <c r="B11" s="5"/>
      <c r="C11" s="5"/>
      <c r="D11" s="5"/>
      <c r="E11" s="5"/>
      <c r="F11" s="57"/>
      <c r="G11" s="58"/>
      <c r="H11" s="6"/>
      <c r="I11" s="6"/>
      <c r="J11" s="7"/>
      <c r="K11" s="3"/>
    </row>
    <row r="12" spans="1:13" ht="13.5" customHeight="1" x14ac:dyDescent="0.25">
      <c r="A12" s="1"/>
      <c r="B12" s="1" t="s">
        <v>1</v>
      </c>
      <c r="C12" s="1"/>
      <c r="D12" s="1"/>
      <c r="E12" s="1"/>
      <c r="F12" s="55">
        <f>SUM(F13:F15)</f>
        <v>100</v>
      </c>
      <c r="G12" s="56">
        <f>SUM(G13:G15)</f>
        <v>0</v>
      </c>
      <c r="H12" s="2">
        <f>SUM(H13:H15)</f>
        <v>105</v>
      </c>
      <c r="I12" s="2">
        <f>SUM(I13:I15)</f>
        <v>110.25</v>
      </c>
      <c r="J12" s="3"/>
      <c r="K12" s="3">
        <f>SUM(F12:I12)</f>
        <v>315.25</v>
      </c>
    </row>
    <row r="13" spans="1:13" ht="13.5" customHeight="1" x14ac:dyDescent="0.25">
      <c r="A13" s="1"/>
      <c r="B13" s="5"/>
      <c r="C13" s="9" t="s">
        <v>37</v>
      </c>
      <c r="D13" s="9" t="s">
        <v>36</v>
      </c>
      <c r="E13" s="59" t="s">
        <v>38</v>
      </c>
      <c r="F13" s="10">
        <v>100</v>
      </c>
      <c r="G13" s="10">
        <v>0</v>
      </c>
      <c r="H13" s="60">
        <f>+M13*C6</f>
        <v>105</v>
      </c>
      <c r="I13" s="10">
        <f>+H13*C6</f>
        <v>110.25</v>
      </c>
      <c r="J13" s="7"/>
      <c r="K13" s="3"/>
      <c r="M13" s="77">
        <f>+F13+G13</f>
        <v>100</v>
      </c>
    </row>
    <row r="14" spans="1:13" ht="13.5" customHeight="1" x14ac:dyDescent="0.25">
      <c r="A14" s="1"/>
      <c r="B14" s="5"/>
      <c r="C14" s="9" t="s">
        <v>51</v>
      </c>
      <c r="D14" s="9" t="s">
        <v>36</v>
      </c>
      <c r="E14" s="59" t="s">
        <v>38</v>
      </c>
      <c r="F14" s="10">
        <v>0</v>
      </c>
      <c r="G14" s="10">
        <v>0</v>
      </c>
      <c r="H14" s="60">
        <f>+M14*C6</f>
        <v>0</v>
      </c>
      <c r="I14" s="10">
        <f>+H14*C6</f>
        <v>0</v>
      </c>
      <c r="J14" s="7"/>
      <c r="K14" s="3"/>
      <c r="M14" s="77">
        <f>+F14+G14</f>
        <v>0</v>
      </c>
    </row>
    <row r="15" spans="1:13" ht="13.5" customHeight="1" x14ac:dyDescent="0.25">
      <c r="A15" s="1"/>
      <c r="B15" s="5"/>
      <c r="C15" s="9" t="s">
        <v>37</v>
      </c>
      <c r="D15" s="9" t="s">
        <v>36</v>
      </c>
      <c r="E15" s="59" t="s">
        <v>38</v>
      </c>
      <c r="F15" s="10">
        <v>0</v>
      </c>
      <c r="G15" s="10">
        <v>0</v>
      </c>
      <c r="H15" s="60">
        <f>+M15*C6</f>
        <v>0</v>
      </c>
      <c r="I15" s="10">
        <f>+H15*C6</f>
        <v>0</v>
      </c>
      <c r="J15" s="7"/>
      <c r="K15" s="3"/>
      <c r="M15" s="77">
        <f>+F15+G15</f>
        <v>0</v>
      </c>
    </row>
    <row r="16" spans="1:13" ht="13.5" customHeight="1" x14ac:dyDescent="0.25">
      <c r="A16" s="11"/>
      <c r="B16" s="12"/>
      <c r="C16" s="12"/>
      <c r="D16" s="12"/>
      <c r="E16" s="12"/>
      <c r="F16" s="57"/>
      <c r="G16" s="58"/>
      <c r="H16" s="6"/>
      <c r="I16" s="6"/>
      <c r="J16" s="13"/>
      <c r="K16" s="14"/>
      <c r="M16" s="77"/>
    </row>
    <row r="17" spans="1:13" ht="13.5" customHeight="1" x14ac:dyDescent="0.25">
      <c r="A17" s="1"/>
      <c r="B17" s="5"/>
      <c r="C17" s="15" t="s">
        <v>55</v>
      </c>
      <c r="D17" s="16" t="s">
        <v>55</v>
      </c>
      <c r="E17" s="5"/>
      <c r="F17" s="57"/>
      <c r="G17" s="58"/>
      <c r="H17" s="6"/>
      <c r="I17" s="6"/>
      <c r="J17" s="7"/>
      <c r="K17" s="3"/>
      <c r="M17" s="77"/>
    </row>
    <row r="18" spans="1:13" ht="13.5" customHeight="1" x14ac:dyDescent="0.25">
      <c r="A18" s="1"/>
      <c r="B18" s="5" t="s">
        <v>2</v>
      </c>
      <c r="C18" s="17">
        <v>0.28399999999999997</v>
      </c>
      <c r="D18" s="18">
        <v>0.28399999999999997</v>
      </c>
      <c r="E18" s="5"/>
      <c r="F18" s="57">
        <f>+F12*C18</f>
        <v>28.4</v>
      </c>
      <c r="G18" s="58">
        <f>+G12*D18</f>
        <v>0</v>
      </c>
      <c r="H18" s="6">
        <f>+H12*D18</f>
        <v>29.819999999999997</v>
      </c>
      <c r="I18" s="6">
        <f>+I12*D18</f>
        <v>31.310999999999996</v>
      </c>
      <c r="J18" s="7"/>
      <c r="K18" s="3">
        <f>SUM(F18:I18)</f>
        <v>89.530999999999992</v>
      </c>
      <c r="M18" s="77">
        <f>+F18+G18</f>
        <v>28.4</v>
      </c>
    </row>
    <row r="19" spans="1:13" ht="13.5" customHeight="1" x14ac:dyDescent="0.25">
      <c r="A19" s="1"/>
      <c r="B19" s="5"/>
      <c r="C19" s="5"/>
      <c r="D19" s="5"/>
      <c r="E19" s="5"/>
      <c r="F19" s="57"/>
      <c r="G19" s="58"/>
      <c r="H19" s="6"/>
      <c r="I19" s="6"/>
      <c r="J19" s="7"/>
      <c r="K19" s="3"/>
      <c r="M19" s="77"/>
    </row>
    <row r="20" spans="1:13" ht="13.5" customHeight="1" x14ac:dyDescent="0.25">
      <c r="A20" s="1"/>
      <c r="B20" s="1" t="s">
        <v>57</v>
      </c>
      <c r="C20" s="1"/>
      <c r="D20" s="1"/>
      <c r="E20" s="1"/>
      <c r="F20" s="55">
        <f>SUM(F21:F23)</f>
        <v>0</v>
      </c>
      <c r="G20" s="56">
        <f>SUM(G21:G23)</f>
        <v>0</v>
      </c>
      <c r="H20" s="2">
        <f>SUM(H21:H23)</f>
        <v>0</v>
      </c>
      <c r="I20" s="2">
        <f>SUM(I21:I23)</f>
        <v>0</v>
      </c>
      <c r="J20" s="3"/>
      <c r="K20" s="3">
        <f>SUM(F20:I20)</f>
        <v>0</v>
      </c>
      <c r="M20" s="77">
        <f t="shared" ref="M20:M26" si="0">+F20+G20</f>
        <v>0</v>
      </c>
    </row>
    <row r="21" spans="1:13" ht="13.5" customHeight="1" x14ac:dyDescent="0.25">
      <c r="A21" s="1"/>
      <c r="B21" s="5"/>
      <c r="C21" s="9" t="s">
        <v>37</v>
      </c>
      <c r="D21" s="9" t="s">
        <v>36</v>
      </c>
      <c r="E21" s="59" t="s">
        <v>38</v>
      </c>
      <c r="F21" s="10">
        <v>0</v>
      </c>
      <c r="G21" s="10">
        <v>0</v>
      </c>
      <c r="H21" s="60">
        <f>+M21*C6</f>
        <v>0</v>
      </c>
      <c r="I21" s="10">
        <f>+H21*C6</f>
        <v>0</v>
      </c>
      <c r="J21" s="7"/>
      <c r="K21" s="3"/>
      <c r="M21" s="77">
        <f t="shared" si="0"/>
        <v>0</v>
      </c>
    </row>
    <row r="22" spans="1:13" ht="13.5" customHeight="1" x14ac:dyDescent="0.25">
      <c r="A22" s="1"/>
      <c r="B22" s="5"/>
      <c r="C22" s="9" t="s">
        <v>37</v>
      </c>
      <c r="D22" s="9" t="s">
        <v>36</v>
      </c>
      <c r="E22" s="59" t="s">
        <v>38</v>
      </c>
      <c r="F22" s="10">
        <v>0</v>
      </c>
      <c r="G22" s="10">
        <v>0</v>
      </c>
      <c r="H22" s="60">
        <f>+M22*C6</f>
        <v>0</v>
      </c>
      <c r="I22" s="10">
        <f>+H22*C6</f>
        <v>0</v>
      </c>
      <c r="J22" s="7"/>
      <c r="K22" s="3"/>
      <c r="M22" s="77">
        <f t="shared" si="0"/>
        <v>0</v>
      </c>
    </row>
    <row r="23" spans="1:13" ht="13.5" customHeight="1" x14ac:dyDescent="0.25">
      <c r="A23" s="1"/>
      <c r="B23" s="5"/>
      <c r="C23" s="9" t="s">
        <v>37</v>
      </c>
      <c r="D23" s="9" t="s">
        <v>36</v>
      </c>
      <c r="E23" s="59" t="s">
        <v>38</v>
      </c>
      <c r="F23" s="10">
        <v>0</v>
      </c>
      <c r="G23" s="10">
        <v>0</v>
      </c>
      <c r="H23" s="60">
        <f>+M23*C6</f>
        <v>0</v>
      </c>
      <c r="I23" s="10">
        <f>+H23*C6</f>
        <v>0</v>
      </c>
      <c r="J23" s="7"/>
      <c r="K23" s="3"/>
      <c r="M23" s="77">
        <f t="shared" si="0"/>
        <v>0</v>
      </c>
    </row>
    <row r="24" spans="1:13" ht="13.5" customHeight="1" x14ac:dyDescent="0.25">
      <c r="A24" s="11"/>
      <c r="B24" s="12"/>
      <c r="C24" s="12"/>
      <c r="D24" s="12"/>
      <c r="E24" s="12"/>
      <c r="F24" s="57"/>
      <c r="G24" s="58"/>
      <c r="H24" s="6"/>
      <c r="I24" s="6"/>
      <c r="J24" s="13"/>
      <c r="K24" s="14"/>
      <c r="M24" s="77"/>
    </row>
    <row r="25" spans="1:13" ht="13.5" customHeight="1" x14ac:dyDescent="0.25">
      <c r="A25" s="1"/>
      <c r="B25" s="5"/>
      <c r="C25" s="15" t="s">
        <v>53</v>
      </c>
      <c r="D25" s="16" t="s">
        <v>55</v>
      </c>
      <c r="E25" s="5"/>
      <c r="F25" s="57"/>
      <c r="G25" s="58"/>
      <c r="H25" s="6"/>
      <c r="I25" s="6"/>
      <c r="J25" s="7"/>
      <c r="K25" s="3"/>
      <c r="M25" s="77"/>
    </row>
    <row r="26" spans="1:13" ht="13.5" customHeight="1" x14ac:dyDescent="0.25">
      <c r="A26" s="1"/>
      <c r="B26" s="5" t="s">
        <v>2</v>
      </c>
      <c r="C26" s="17">
        <v>0.28399999999999997</v>
      </c>
      <c r="D26" s="18">
        <v>0.28399999999999997</v>
      </c>
      <c r="E26" s="5"/>
      <c r="F26" s="57">
        <f>+F20*C26</f>
        <v>0</v>
      </c>
      <c r="G26" s="58">
        <f>+G20*D26</f>
        <v>0</v>
      </c>
      <c r="H26" s="6">
        <f>+H20*D26</f>
        <v>0</v>
      </c>
      <c r="I26" s="6">
        <f>+I20*D26</f>
        <v>0</v>
      </c>
      <c r="J26" s="7"/>
      <c r="K26" s="3">
        <f>SUM(F26:I26)</f>
        <v>0</v>
      </c>
      <c r="M26" s="77">
        <f t="shared" si="0"/>
        <v>0</v>
      </c>
    </row>
    <row r="27" spans="1:13" ht="13.5" customHeight="1" x14ac:dyDescent="0.25">
      <c r="A27" s="1"/>
      <c r="B27" s="5"/>
      <c r="C27" s="5"/>
      <c r="D27" s="5"/>
      <c r="E27" s="5"/>
      <c r="F27" s="57"/>
      <c r="G27" s="58"/>
      <c r="H27" s="6"/>
      <c r="I27" s="6"/>
      <c r="J27" s="7"/>
      <c r="K27" s="3"/>
      <c r="M27" s="77"/>
    </row>
    <row r="28" spans="1:13" ht="13.5" customHeight="1" x14ac:dyDescent="0.25">
      <c r="A28" s="1"/>
      <c r="B28" s="1" t="s">
        <v>66</v>
      </c>
      <c r="C28" s="1"/>
      <c r="D28" s="1"/>
      <c r="E28" s="1"/>
      <c r="F28" s="55">
        <f>SUM(F29:F31)</f>
        <v>0</v>
      </c>
      <c r="G28" s="56">
        <f>SUM(G29:G31)</f>
        <v>0</v>
      </c>
      <c r="H28" s="2">
        <f>SUM(H29:H31)</f>
        <v>0</v>
      </c>
      <c r="I28" s="2">
        <f>SUM(I29:I31)</f>
        <v>0</v>
      </c>
      <c r="J28" s="3"/>
      <c r="K28" s="3">
        <f>SUM(F28:I28)</f>
        <v>0</v>
      </c>
      <c r="M28" s="77">
        <f>+F28+G28</f>
        <v>0</v>
      </c>
    </row>
    <row r="29" spans="1:13" ht="13.5" customHeight="1" x14ac:dyDescent="0.25">
      <c r="A29" s="1"/>
      <c r="B29" s="5"/>
      <c r="C29" s="9" t="s">
        <v>37</v>
      </c>
      <c r="D29" s="9" t="s">
        <v>36</v>
      </c>
      <c r="E29" s="59" t="s">
        <v>38</v>
      </c>
      <c r="F29" s="10">
        <v>0</v>
      </c>
      <c r="G29" s="10">
        <v>0</v>
      </c>
      <c r="H29" s="60">
        <f>+M29*C6</f>
        <v>0</v>
      </c>
      <c r="I29" s="10">
        <f>+H29*C6</f>
        <v>0</v>
      </c>
      <c r="J29" s="7"/>
      <c r="K29" s="3"/>
      <c r="M29" s="77">
        <f>+F29+G29</f>
        <v>0</v>
      </c>
    </row>
    <row r="30" spans="1:13" ht="13.5" customHeight="1" x14ac:dyDescent="0.25">
      <c r="A30" s="1"/>
      <c r="B30" s="5"/>
      <c r="C30" s="9" t="s">
        <v>37</v>
      </c>
      <c r="D30" s="9" t="s">
        <v>36</v>
      </c>
      <c r="E30" s="59" t="s">
        <v>38</v>
      </c>
      <c r="F30" s="10">
        <v>0</v>
      </c>
      <c r="G30" s="10">
        <v>0</v>
      </c>
      <c r="H30" s="60">
        <f>+M30*C6</f>
        <v>0</v>
      </c>
      <c r="I30" s="10">
        <f>+H30*C6</f>
        <v>0</v>
      </c>
      <c r="J30" s="7"/>
      <c r="K30" s="3"/>
      <c r="M30" s="77">
        <f>+F30+G30</f>
        <v>0</v>
      </c>
    </row>
    <row r="31" spans="1:13" ht="13.5" customHeight="1" x14ac:dyDescent="0.25">
      <c r="A31" s="1"/>
      <c r="B31" s="5"/>
      <c r="C31" s="9" t="s">
        <v>37</v>
      </c>
      <c r="D31" s="9" t="s">
        <v>36</v>
      </c>
      <c r="E31" s="59" t="s">
        <v>38</v>
      </c>
      <c r="F31" s="10">
        <v>0</v>
      </c>
      <c r="G31" s="10">
        <v>0</v>
      </c>
      <c r="H31" s="60">
        <f>+M31*C6</f>
        <v>0</v>
      </c>
      <c r="I31" s="60">
        <f>+H31*C6</f>
        <v>0</v>
      </c>
      <c r="J31" s="7"/>
      <c r="K31" s="3"/>
      <c r="M31" s="77">
        <f>+F31+G31</f>
        <v>0</v>
      </c>
    </row>
    <row r="32" spans="1:13" ht="13.5" customHeight="1" x14ac:dyDescent="0.25">
      <c r="A32" s="11"/>
      <c r="B32" s="12"/>
      <c r="C32" s="12"/>
      <c r="D32" s="12"/>
      <c r="E32" s="12"/>
      <c r="F32" s="57"/>
      <c r="G32" s="58"/>
      <c r="H32" s="6"/>
      <c r="I32" s="6"/>
      <c r="J32" s="13"/>
      <c r="K32" s="14"/>
      <c r="M32" s="77"/>
    </row>
    <row r="33" spans="1:13" ht="13.5" customHeight="1" x14ac:dyDescent="0.25">
      <c r="A33" s="1"/>
      <c r="B33" s="5"/>
      <c r="C33" s="15" t="s">
        <v>53</v>
      </c>
      <c r="D33" s="16" t="s">
        <v>55</v>
      </c>
      <c r="E33" s="5"/>
      <c r="F33" s="57"/>
      <c r="G33" s="58"/>
      <c r="H33" s="6"/>
      <c r="I33" s="6"/>
      <c r="J33" s="7"/>
      <c r="K33" s="3"/>
      <c r="M33" s="77"/>
    </row>
    <row r="34" spans="1:13" ht="13.5" customHeight="1" x14ac:dyDescent="0.25">
      <c r="A34" s="1"/>
      <c r="B34" s="5" t="s">
        <v>2</v>
      </c>
      <c r="C34" s="17">
        <v>0.33400000000000002</v>
      </c>
      <c r="D34" s="18">
        <v>0.33400000000000002</v>
      </c>
      <c r="E34" s="5"/>
      <c r="F34" s="57">
        <f>+F28*C34</f>
        <v>0</v>
      </c>
      <c r="G34" s="58">
        <f>+G28*D34</f>
        <v>0</v>
      </c>
      <c r="H34" s="6">
        <f>+H28*D34</f>
        <v>0</v>
      </c>
      <c r="I34" s="6">
        <f>+I28*D34</f>
        <v>0</v>
      </c>
      <c r="J34" s="7"/>
      <c r="K34" s="3">
        <f>SUM(F34:I34)</f>
        <v>0</v>
      </c>
      <c r="M34" s="77">
        <f>+F34+G34</f>
        <v>0</v>
      </c>
    </row>
    <row r="35" spans="1:13" ht="13.5" customHeight="1" x14ac:dyDescent="0.25">
      <c r="A35" s="1"/>
      <c r="B35" s="5"/>
      <c r="C35" s="5"/>
      <c r="D35" s="5"/>
      <c r="E35" s="5"/>
      <c r="F35" s="57"/>
      <c r="G35" s="58"/>
      <c r="H35" s="6"/>
      <c r="I35" s="6"/>
      <c r="J35" s="7"/>
      <c r="K35" s="3"/>
      <c r="M35" s="77"/>
    </row>
    <row r="36" spans="1:13" ht="13.5" customHeight="1" x14ac:dyDescent="0.25">
      <c r="A36" s="1"/>
      <c r="B36" s="1" t="s">
        <v>54</v>
      </c>
      <c r="C36" s="1"/>
      <c r="D36" s="1"/>
      <c r="E36" s="1"/>
      <c r="F36" s="55">
        <f>SUM(F37:F39)</f>
        <v>0</v>
      </c>
      <c r="G36" s="56">
        <f>SUM(G37:G39)</f>
        <v>0</v>
      </c>
      <c r="H36" s="2">
        <f>SUM(H37:H39)</f>
        <v>0</v>
      </c>
      <c r="I36" s="2">
        <f>SUM(I37:I39)</f>
        <v>0</v>
      </c>
      <c r="J36" s="3"/>
      <c r="K36" s="3">
        <f>SUM(F36:I36)</f>
        <v>0</v>
      </c>
      <c r="M36" s="77">
        <f>+F36+G36</f>
        <v>0</v>
      </c>
    </row>
    <row r="37" spans="1:13" ht="13.5" customHeight="1" x14ac:dyDescent="0.25">
      <c r="A37" s="1"/>
      <c r="B37" s="5"/>
      <c r="C37" s="9" t="s">
        <v>37</v>
      </c>
      <c r="D37" s="9" t="s">
        <v>36</v>
      </c>
      <c r="E37" s="59" t="s">
        <v>38</v>
      </c>
      <c r="F37" s="10">
        <v>0</v>
      </c>
      <c r="G37" s="10">
        <v>0</v>
      </c>
      <c r="H37" s="60">
        <f>+M37*C6</f>
        <v>0</v>
      </c>
      <c r="I37" s="10">
        <f>+H37*C6</f>
        <v>0</v>
      </c>
      <c r="J37" s="7"/>
      <c r="K37" s="3"/>
      <c r="M37" s="77">
        <f>+F37+G37</f>
        <v>0</v>
      </c>
    </row>
    <row r="38" spans="1:13" ht="13.5" customHeight="1" x14ac:dyDescent="0.25">
      <c r="A38" s="1"/>
      <c r="B38" s="5"/>
      <c r="C38" s="9" t="s">
        <v>37</v>
      </c>
      <c r="D38" s="9" t="s">
        <v>36</v>
      </c>
      <c r="E38" s="59" t="s">
        <v>38</v>
      </c>
      <c r="F38" s="10">
        <v>0</v>
      </c>
      <c r="G38" s="10">
        <v>0</v>
      </c>
      <c r="H38" s="60">
        <f>+M38*C6</f>
        <v>0</v>
      </c>
      <c r="I38" s="10">
        <f>+H38*C6</f>
        <v>0</v>
      </c>
      <c r="J38" s="7"/>
      <c r="K38" s="3"/>
      <c r="M38" s="77">
        <f>+F38+G38</f>
        <v>0</v>
      </c>
    </row>
    <row r="39" spans="1:13" ht="13.5" customHeight="1" x14ac:dyDescent="0.25">
      <c r="A39" s="1"/>
      <c r="B39" s="5"/>
      <c r="C39" s="9" t="s">
        <v>37</v>
      </c>
      <c r="D39" s="9" t="s">
        <v>36</v>
      </c>
      <c r="E39" s="59" t="s">
        <v>38</v>
      </c>
      <c r="F39" s="10">
        <v>0</v>
      </c>
      <c r="G39" s="10">
        <v>0</v>
      </c>
      <c r="H39" s="60">
        <f>+M39*C6</f>
        <v>0</v>
      </c>
      <c r="I39" s="60">
        <f>+H39*C6</f>
        <v>0</v>
      </c>
      <c r="J39" s="7"/>
      <c r="K39" s="3"/>
      <c r="M39" s="77">
        <f>+F39+G39</f>
        <v>0</v>
      </c>
    </row>
    <row r="40" spans="1:13" ht="13.5" customHeight="1" x14ac:dyDescent="0.25">
      <c r="A40" s="11"/>
      <c r="B40" s="12"/>
      <c r="C40" s="12"/>
      <c r="D40" s="12"/>
      <c r="E40" s="12"/>
      <c r="F40" s="57"/>
      <c r="G40" s="58"/>
      <c r="H40" s="6"/>
      <c r="I40" s="6"/>
      <c r="J40" s="13"/>
      <c r="K40" s="14"/>
      <c r="M40" s="77"/>
    </row>
    <row r="41" spans="1:13" ht="13.5" customHeight="1" x14ac:dyDescent="0.25">
      <c r="A41" s="1"/>
      <c r="B41" s="5"/>
      <c r="C41" s="15" t="s">
        <v>53</v>
      </c>
      <c r="D41" s="16" t="s">
        <v>55</v>
      </c>
      <c r="E41" s="5"/>
      <c r="F41" s="57"/>
      <c r="G41" s="58"/>
      <c r="H41" s="6"/>
      <c r="I41" s="6"/>
      <c r="J41" s="7"/>
      <c r="K41" s="3"/>
      <c r="M41" s="77"/>
    </row>
    <row r="42" spans="1:13" ht="13.5" customHeight="1" x14ac:dyDescent="0.25">
      <c r="A42" s="1"/>
      <c r="B42" s="5" t="s">
        <v>2</v>
      </c>
      <c r="C42" s="17">
        <v>0.22500000000000001</v>
      </c>
      <c r="D42" s="18">
        <v>0.22500000000000001</v>
      </c>
      <c r="E42" s="5"/>
      <c r="F42" s="57">
        <f>+F36*C42</f>
        <v>0</v>
      </c>
      <c r="G42" s="58">
        <f>+G36*D42</f>
        <v>0</v>
      </c>
      <c r="H42" s="6">
        <f>+H36*D42</f>
        <v>0</v>
      </c>
      <c r="I42" s="6">
        <f>+I36*D42</f>
        <v>0</v>
      </c>
      <c r="J42" s="7"/>
      <c r="K42" s="3">
        <f>SUM(F42:I42)</f>
        <v>0</v>
      </c>
      <c r="M42" s="77">
        <f>+F42+G42</f>
        <v>0</v>
      </c>
    </row>
    <row r="43" spans="1:13" ht="13.5" customHeight="1" x14ac:dyDescent="0.25">
      <c r="A43" s="1"/>
      <c r="B43" s="5"/>
      <c r="C43" s="5"/>
      <c r="D43" s="5"/>
      <c r="E43" s="5"/>
      <c r="F43" s="57"/>
      <c r="G43" s="58"/>
      <c r="H43" s="6"/>
      <c r="I43" s="6"/>
      <c r="J43" s="7"/>
      <c r="K43" s="3"/>
      <c r="M43" s="77"/>
    </row>
    <row r="44" spans="1:13" ht="13.5" customHeight="1" x14ac:dyDescent="0.25">
      <c r="A44" s="1"/>
      <c r="B44" s="1" t="s">
        <v>3</v>
      </c>
      <c r="C44" s="1"/>
      <c r="D44" s="1"/>
      <c r="E44" s="1"/>
      <c r="F44" s="55">
        <f>SUM(F45:F47)</f>
        <v>0</v>
      </c>
      <c r="G44" s="56">
        <f>SUM(G45:G47)</f>
        <v>0</v>
      </c>
      <c r="H44" s="2">
        <f>SUM(H45:H47)</f>
        <v>0</v>
      </c>
      <c r="I44" s="2">
        <f>SUM(I45:I47)</f>
        <v>0</v>
      </c>
      <c r="J44" s="3"/>
      <c r="K44" s="3">
        <f>SUM(F44:I44)</f>
        <v>0</v>
      </c>
      <c r="M44" s="77">
        <f>+F44+G44</f>
        <v>0</v>
      </c>
    </row>
    <row r="45" spans="1:13" ht="13.5" customHeight="1" x14ac:dyDescent="0.25">
      <c r="A45" s="1"/>
      <c r="B45" s="5"/>
      <c r="C45" s="9" t="s">
        <v>37</v>
      </c>
      <c r="D45" s="9" t="s">
        <v>36</v>
      </c>
      <c r="E45" s="61" t="s">
        <v>38</v>
      </c>
      <c r="F45" s="10">
        <v>0</v>
      </c>
      <c r="G45" s="10">
        <v>0</v>
      </c>
      <c r="H45" s="60">
        <f>+M45*C6</f>
        <v>0</v>
      </c>
      <c r="I45" s="10">
        <f>+H45*C6</f>
        <v>0</v>
      </c>
      <c r="J45" s="7"/>
      <c r="K45" s="3"/>
      <c r="M45" s="77">
        <f>+F45+G45</f>
        <v>0</v>
      </c>
    </row>
    <row r="46" spans="1:13" ht="13.5" customHeight="1" x14ac:dyDescent="0.25">
      <c r="A46" s="1"/>
      <c r="B46" s="5"/>
      <c r="C46" s="9" t="s">
        <v>37</v>
      </c>
      <c r="D46" s="9" t="s">
        <v>36</v>
      </c>
      <c r="E46" s="59" t="s">
        <v>38</v>
      </c>
      <c r="F46" s="10">
        <v>0</v>
      </c>
      <c r="G46" s="10">
        <v>0</v>
      </c>
      <c r="H46" s="60">
        <f>+M46*C6</f>
        <v>0</v>
      </c>
      <c r="I46" s="10">
        <f>+H46*C6</f>
        <v>0</v>
      </c>
      <c r="J46" s="7"/>
      <c r="K46" s="3"/>
      <c r="M46" s="77">
        <f>+F46+G46</f>
        <v>0</v>
      </c>
    </row>
    <row r="47" spans="1:13" ht="13.5" customHeight="1" x14ac:dyDescent="0.25">
      <c r="A47" s="1"/>
      <c r="B47" s="5"/>
      <c r="C47" s="9" t="s">
        <v>37</v>
      </c>
      <c r="D47" s="9" t="s">
        <v>36</v>
      </c>
      <c r="E47" s="59" t="s">
        <v>38</v>
      </c>
      <c r="F47" s="10">
        <v>0</v>
      </c>
      <c r="G47" s="10">
        <v>0</v>
      </c>
      <c r="H47" s="60">
        <f>+M47*C6</f>
        <v>0</v>
      </c>
      <c r="I47" s="10">
        <f>+H47*C6</f>
        <v>0</v>
      </c>
      <c r="J47" s="7"/>
      <c r="K47" s="3"/>
      <c r="M47" s="77">
        <f>+F47+G47</f>
        <v>0</v>
      </c>
    </row>
    <row r="48" spans="1:13" ht="13.5" customHeight="1" x14ac:dyDescent="0.25">
      <c r="A48" s="11"/>
      <c r="B48" s="12"/>
      <c r="C48" s="12"/>
      <c r="D48" s="12"/>
      <c r="E48" s="12"/>
      <c r="F48" s="57"/>
      <c r="G48" s="58"/>
      <c r="H48" s="6"/>
      <c r="I48" s="6"/>
      <c r="J48" s="13"/>
      <c r="K48" s="14"/>
      <c r="M48" s="77"/>
    </row>
    <row r="49" spans="1:13" ht="13.5" customHeight="1" x14ac:dyDescent="0.25">
      <c r="A49" s="1"/>
      <c r="B49" s="5"/>
      <c r="C49" s="15" t="s">
        <v>53</v>
      </c>
      <c r="D49" s="16" t="s">
        <v>55</v>
      </c>
      <c r="E49" s="5"/>
      <c r="F49" s="57"/>
      <c r="G49" s="58"/>
      <c r="H49" s="6"/>
      <c r="I49" s="6"/>
      <c r="J49" s="7"/>
      <c r="K49" s="3"/>
      <c r="M49" s="77"/>
    </row>
    <row r="50" spans="1:13" ht="13.5" customHeight="1" x14ac:dyDescent="0.25">
      <c r="A50" s="1"/>
      <c r="B50" s="5" t="s">
        <v>2</v>
      </c>
      <c r="C50" s="19">
        <v>0.11899999999999999</v>
      </c>
      <c r="D50" s="20">
        <v>0.11899999999999999</v>
      </c>
      <c r="E50" s="5"/>
      <c r="F50" s="57">
        <f>+F44*C50</f>
        <v>0</v>
      </c>
      <c r="G50" s="58">
        <f>+G44*D50</f>
        <v>0</v>
      </c>
      <c r="H50" s="6">
        <f>+H44*D50</f>
        <v>0</v>
      </c>
      <c r="I50" s="6">
        <f>+I44*D50</f>
        <v>0</v>
      </c>
      <c r="J50" s="7"/>
      <c r="K50" s="3">
        <f>SUM(F50:I50)</f>
        <v>0</v>
      </c>
      <c r="M50" s="77">
        <f>+F50+G50</f>
        <v>0</v>
      </c>
    </row>
    <row r="51" spans="1:13" ht="13.5" customHeight="1" x14ac:dyDescent="0.25">
      <c r="A51" s="1"/>
      <c r="B51" s="5" t="s">
        <v>2</v>
      </c>
      <c r="C51" s="17">
        <v>0.307</v>
      </c>
      <c r="D51" s="18">
        <v>0.307</v>
      </c>
      <c r="E51" s="5"/>
      <c r="F51" s="57">
        <f>+F44*C51</f>
        <v>0</v>
      </c>
      <c r="G51" s="58">
        <f>+G44*D51</f>
        <v>0</v>
      </c>
      <c r="H51" s="6">
        <f>+H44*D51</f>
        <v>0</v>
      </c>
      <c r="I51" s="6">
        <f>+I44*D51</f>
        <v>0</v>
      </c>
      <c r="J51" s="7"/>
      <c r="K51" s="3">
        <f>SUM(F51:I51)</f>
        <v>0</v>
      </c>
      <c r="M51" s="77">
        <f>+F51+G51</f>
        <v>0</v>
      </c>
    </row>
    <row r="52" spans="1:13" ht="13.5" customHeight="1" x14ac:dyDescent="0.25">
      <c r="A52" s="1"/>
      <c r="B52" s="5"/>
      <c r="C52" s="21">
        <f>SUM(C50:C51)</f>
        <v>0.42599999999999999</v>
      </c>
      <c r="D52" s="21">
        <f>SUM(D50:D51)</f>
        <v>0.42599999999999999</v>
      </c>
      <c r="E52" s="5"/>
      <c r="F52" s="57"/>
      <c r="G52" s="58"/>
      <c r="H52" s="6"/>
      <c r="I52" s="6"/>
      <c r="J52" s="7"/>
      <c r="K52" s="3"/>
      <c r="M52" s="77"/>
    </row>
    <row r="53" spans="1:13" ht="13.5" customHeight="1" x14ac:dyDescent="0.25">
      <c r="A53" s="1"/>
      <c r="B53" s="1" t="s">
        <v>4</v>
      </c>
      <c r="C53" s="1"/>
      <c r="D53" s="1"/>
      <c r="E53" s="1"/>
      <c r="F53" s="55">
        <f>SUM(F54:F56)</f>
        <v>0</v>
      </c>
      <c r="G53" s="56">
        <f>SUM(G54:G56)</f>
        <v>0</v>
      </c>
      <c r="H53" s="2">
        <f>SUM(H54:H56)</f>
        <v>0</v>
      </c>
      <c r="I53" s="2">
        <f>SUM(I54:I56)</f>
        <v>0</v>
      </c>
      <c r="J53" s="3"/>
      <c r="K53" s="3">
        <f>SUM(F53:I53)</f>
        <v>0</v>
      </c>
      <c r="M53" s="77">
        <f>+F53+G53</f>
        <v>0</v>
      </c>
    </row>
    <row r="54" spans="1:13" ht="13.5" customHeight="1" x14ac:dyDescent="0.25">
      <c r="A54" s="1"/>
      <c r="B54" s="5"/>
      <c r="C54" s="9" t="s">
        <v>37</v>
      </c>
      <c r="D54" s="9" t="s">
        <v>36</v>
      </c>
      <c r="E54" s="59" t="s">
        <v>38</v>
      </c>
      <c r="F54" s="10">
        <v>0</v>
      </c>
      <c r="G54" s="10">
        <v>0</v>
      </c>
      <c r="H54" s="60">
        <f>+M54*C6</f>
        <v>0</v>
      </c>
      <c r="I54" s="10">
        <f>+H54*C6</f>
        <v>0</v>
      </c>
      <c r="J54" s="7"/>
      <c r="K54" s="3"/>
      <c r="M54" s="77">
        <f>+F54+G54</f>
        <v>0</v>
      </c>
    </row>
    <row r="55" spans="1:13" ht="13.5" customHeight="1" x14ac:dyDescent="0.25">
      <c r="A55" s="1"/>
      <c r="B55" s="5"/>
      <c r="C55" s="9" t="s">
        <v>37</v>
      </c>
      <c r="D55" s="9" t="s">
        <v>36</v>
      </c>
      <c r="E55" s="59" t="s">
        <v>38</v>
      </c>
      <c r="F55" s="10">
        <v>0</v>
      </c>
      <c r="G55" s="10">
        <v>0</v>
      </c>
      <c r="H55" s="60">
        <f>+M55*C6</f>
        <v>0</v>
      </c>
      <c r="I55" s="10">
        <f>+H55*C6</f>
        <v>0</v>
      </c>
      <c r="J55" s="7"/>
      <c r="K55" s="3"/>
      <c r="M55" s="77">
        <f>+F55+G55</f>
        <v>0</v>
      </c>
    </row>
    <row r="56" spans="1:13" ht="13.5" customHeight="1" x14ac:dyDescent="0.25">
      <c r="A56" s="1"/>
      <c r="B56" s="5"/>
      <c r="C56" s="9" t="s">
        <v>37</v>
      </c>
      <c r="D56" s="9" t="s">
        <v>36</v>
      </c>
      <c r="E56" s="59" t="s">
        <v>38</v>
      </c>
      <c r="F56" s="10">
        <v>0</v>
      </c>
      <c r="G56" s="10">
        <v>0</v>
      </c>
      <c r="H56" s="60">
        <f>+M56*C6</f>
        <v>0</v>
      </c>
      <c r="I56" s="10">
        <f>+H56*C6</f>
        <v>0</v>
      </c>
      <c r="J56" s="7"/>
      <c r="K56" s="3"/>
      <c r="M56" s="77">
        <f>+F56+G56</f>
        <v>0</v>
      </c>
    </row>
    <row r="57" spans="1:13" ht="13.5" customHeight="1" x14ac:dyDescent="0.25">
      <c r="A57" s="11"/>
      <c r="B57" s="12"/>
      <c r="C57" s="12"/>
      <c r="D57" s="12"/>
      <c r="E57" s="12"/>
      <c r="F57" s="57"/>
      <c r="G57" s="58"/>
      <c r="H57" s="6"/>
      <c r="I57" s="6"/>
      <c r="J57" s="13"/>
      <c r="K57" s="14"/>
      <c r="M57" s="77"/>
    </row>
    <row r="58" spans="1:13" ht="13.5" customHeight="1" x14ac:dyDescent="0.25">
      <c r="A58" s="1"/>
      <c r="B58" s="5"/>
      <c r="C58" s="15" t="s">
        <v>53</v>
      </c>
      <c r="D58" s="16" t="s">
        <v>55</v>
      </c>
      <c r="E58" s="5"/>
      <c r="F58" s="57"/>
      <c r="G58" s="58"/>
      <c r="H58" s="6"/>
      <c r="I58" s="6"/>
      <c r="J58" s="7"/>
      <c r="K58" s="3"/>
      <c r="M58" s="77"/>
    </row>
    <row r="59" spans="1:13" ht="13.5" customHeight="1" x14ac:dyDescent="0.25">
      <c r="A59" s="1"/>
      <c r="B59" s="5" t="s">
        <v>2</v>
      </c>
      <c r="C59" s="17">
        <v>3.4000000000000002E-2</v>
      </c>
      <c r="D59" s="18">
        <v>3.4000000000000002E-2</v>
      </c>
      <c r="E59" s="5"/>
      <c r="F59" s="57">
        <f>+F53*C59</f>
        <v>0</v>
      </c>
      <c r="G59" s="58">
        <f>+G53*D59</f>
        <v>0</v>
      </c>
      <c r="H59" s="6">
        <f>+H53*D59</f>
        <v>0</v>
      </c>
      <c r="I59" s="6">
        <f>+I53*D59</f>
        <v>0</v>
      </c>
      <c r="J59" s="7"/>
      <c r="K59" s="3">
        <f>SUM(F59:I59)</f>
        <v>0</v>
      </c>
      <c r="M59" s="77">
        <f>+F59+G59</f>
        <v>0</v>
      </c>
    </row>
    <row r="60" spans="1:13" ht="13.5" customHeight="1" x14ac:dyDescent="0.25">
      <c r="A60" s="1"/>
      <c r="B60" s="5"/>
      <c r="C60" s="5"/>
      <c r="D60" s="5"/>
      <c r="E60" s="5"/>
      <c r="F60" s="57"/>
      <c r="G60" s="58"/>
      <c r="H60" s="6"/>
      <c r="I60" s="6"/>
      <c r="J60" s="7"/>
      <c r="K60" s="3"/>
      <c r="M60" s="77"/>
    </row>
    <row r="61" spans="1:13" ht="13.5" customHeight="1" x14ac:dyDescent="0.25">
      <c r="A61" s="1"/>
      <c r="B61" s="1" t="s">
        <v>26</v>
      </c>
      <c r="C61" s="1"/>
      <c r="D61" s="1"/>
      <c r="E61" s="1"/>
      <c r="F61" s="55">
        <f>SUM(F62:F64)</f>
        <v>0</v>
      </c>
      <c r="G61" s="56">
        <f>SUM(G62:G64)</f>
        <v>0</v>
      </c>
      <c r="H61" s="2">
        <f>SUM(H62:H64)</f>
        <v>0</v>
      </c>
      <c r="I61" s="2">
        <f>SUM(I62:I64)</f>
        <v>0</v>
      </c>
      <c r="J61" s="3"/>
      <c r="K61" s="3">
        <f>SUM(F61:I61)</f>
        <v>0</v>
      </c>
      <c r="M61" s="77">
        <f>+F61+G61</f>
        <v>0</v>
      </c>
    </row>
    <row r="62" spans="1:13" ht="13.5" customHeight="1" x14ac:dyDescent="0.25">
      <c r="A62" s="1"/>
      <c r="B62" s="5"/>
      <c r="C62" s="9" t="s">
        <v>37</v>
      </c>
      <c r="D62" s="9" t="s">
        <v>36</v>
      </c>
      <c r="E62" s="59" t="s">
        <v>38</v>
      </c>
      <c r="F62" s="10">
        <v>0</v>
      </c>
      <c r="G62" s="10">
        <v>0</v>
      </c>
      <c r="H62" s="60">
        <f>+M62*C6</f>
        <v>0</v>
      </c>
      <c r="I62" s="10">
        <f>+H62*C6</f>
        <v>0</v>
      </c>
      <c r="J62" s="7"/>
      <c r="K62" s="3"/>
      <c r="M62" s="77">
        <f>+F62+G62</f>
        <v>0</v>
      </c>
    </row>
    <row r="63" spans="1:13" ht="13.5" customHeight="1" x14ac:dyDescent="0.25">
      <c r="A63" s="1"/>
      <c r="B63" s="5"/>
      <c r="C63" s="9" t="s">
        <v>37</v>
      </c>
      <c r="D63" s="9" t="s">
        <v>36</v>
      </c>
      <c r="E63" s="59" t="s">
        <v>38</v>
      </c>
      <c r="F63" s="10">
        <v>0</v>
      </c>
      <c r="G63" s="10">
        <v>0</v>
      </c>
      <c r="H63" s="60">
        <f>+M63*C6</f>
        <v>0</v>
      </c>
      <c r="I63" s="10">
        <f>+H63*C6</f>
        <v>0</v>
      </c>
      <c r="J63" s="7"/>
      <c r="K63" s="3"/>
      <c r="M63" s="77">
        <f>+F63+G63</f>
        <v>0</v>
      </c>
    </row>
    <row r="64" spans="1:13" ht="13.5" customHeight="1" x14ac:dyDescent="0.25">
      <c r="A64" s="1"/>
      <c r="B64" s="5"/>
      <c r="C64" s="9" t="s">
        <v>37</v>
      </c>
      <c r="D64" s="9" t="s">
        <v>36</v>
      </c>
      <c r="E64" s="59" t="s">
        <v>38</v>
      </c>
      <c r="F64" s="10">
        <v>0</v>
      </c>
      <c r="G64" s="10">
        <v>0</v>
      </c>
      <c r="H64" s="60">
        <f>+M64*C6</f>
        <v>0</v>
      </c>
      <c r="I64" s="10">
        <f>+H64*C6</f>
        <v>0</v>
      </c>
      <c r="J64" s="7"/>
      <c r="K64" s="3"/>
      <c r="M64" s="77">
        <f>+F64+G64</f>
        <v>0</v>
      </c>
    </row>
    <row r="65" spans="1:13" ht="13.5" customHeight="1" x14ac:dyDescent="0.25">
      <c r="A65" s="11"/>
      <c r="B65" s="12"/>
      <c r="C65" s="12"/>
      <c r="D65" s="12"/>
      <c r="E65" s="12"/>
      <c r="F65" s="57"/>
      <c r="G65" s="58"/>
      <c r="H65" s="6"/>
      <c r="I65" s="6"/>
      <c r="J65" s="13"/>
      <c r="K65" s="14"/>
      <c r="M65" s="77"/>
    </row>
    <row r="66" spans="1:13" ht="13.5" customHeight="1" x14ac:dyDescent="0.25">
      <c r="A66" s="1"/>
      <c r="B66" s="5"/>
      <c r="C66" s="15" t="s">
        <v>53</v>
      </c>
      <c r="D66" s="16" t="s">
        <v>55</v>
      </c>
      <c r="E66" s="5"/>
      <c r="F66" s="57"/>
      <c r="G66" s="58"/>
      <c r="H66" s="6"/>
      <c r="I66" s="6"/>
      <c r="J66" s="7"/>
      <c r="K66" s="3"/>
      <c r="M66" s="77"/>
    </row>
    <row r="67" spans="1:13" ht="13.5" customHeight="1" x14ac:dyDescent="0.25">
      <c r="A67" s="1"/>
      <c r="B67" s="5" t="s">
        <v>2</v>
      </c>
      <c r="C67" s="17">
        <v>0.44900000000000001</v>
      </c>
      <c r="D67" s="22">
        <v>0.44900000000000001</v>
      </c>
      <c r="E67" s="5"/>
      <c r="F67" s="57">
        <f>+F61*C67</f>
        <v>0</v>
      </c>
      <c r="G67" s="58">
        <f>+G61*D67</f>
        <v>0</v>
      </c>
      <c r="H67" s="6">
        <f>+H61*D67</f>
        <v>0</v>
      </c>
      <c r="I67" s="6">
        <f>+I61*D67</f>
        <v>0</v>
      </c>
      <c r="J67" s="7"/>
      <c r="K67" s="3">
        <f>SUM(F67:I67)</f>
        <v>0</v>
      </c>
      <c r="M67" s="77">
        <f>+F67+G67</f>
        <v>0</v>
      </c>
    </row>
    <row r="68" spans="1:13" ht="13.5" customHeight="1" x14ac:dyDescent="0.25">
      <c r="A68" s="1"/>
      <c r="B68" s="5"/>
      <c r="C68" s="5"/>
      <c r="D68" s="5"/>
      <c r="E68" s="5"/>
      <c r="F68" s="57"/>
      <c r="G68" s="58"/>
      <c r="H68" s="6"/>
      <c r="I68" s="6"/>
      <c r="J68" s="7"/>
      <c r="K68" s="3"/>
    </row>
    <row r="69" spans="1:13" ht="13.5" customHeight="1" x14ac:dyDescent="0.25">
      <c r="A69" s="1"/>
      <c r="B69" s="5"/>
      <c r="C69" s="1" t="s">
        <v>17</v>
      </c>
      <c r="D69" s="1"/>
      <c r="E69" s="1"/>
      <c r="F69" s="55">
        <f>+F61+F53+F44+F36+F20+F12+F28</f>
        <v>100</v>
      </c>
      <c r="G69" s="56">
        <f>+G61+G53+G44+G36+G20+G12+G28</f>
        <v>0</v>
      </c>
      <c r="H69" s="2">
        <f>+H61+H53+H44+H36+H20+H12+H28</f>
        <v>105</v>
      </c>
      <c r="I69" s="2">
        <f>+I61+I53+I44+I36+I20+I12+I28</f>
        <v>110.25</v>
      </c>
      <c r="J69" s="3"/>
      <c r="K69" s="2">
        <f>+K61+K53+K44+K36+K20+K12+K28</f>
        <v>315.25</v>
      </c>
    </row>
    <row r="70" spans="1:13" ht="13.5" customHeight="1" x14ac:dyDescent="0.25">
      <c r="A70" s="1"/>
      <c r="B70" s="5"/>
      <c r="C70" s="1" t="s">
        <v>18</v>
      </c>
      <c r="D70" s="1"/>
      <c r="E70" s="1"/>
      <c r="F70" s="55">
        <f>+F67+F59+F51+F42+F18+F26+F50+F34</f>
        <v>28.4</v>
      </c>
      <c r="G70" s="56">
        <f>+G67+G59+G51+G42+G18+G26+G50+G34</f>
        <v>0</v>
      </c>
      <c r="H70" s="2">
        <f>+H67+H59+H51+H42+H18+H26+H50+H34</f>
        <v>29.819999999999997</v>
      </c>
      <c r="I70" s="2">
        <f>+I67+I59+I51+I42+I18+I26+I50+I34</f>
        <v>31.310999999999996</v>
      </c>
      <c r="J70" s="3"/>
      <c r="K70" s="2">
        <f>+K67+K59+K51+K42+K18+K26+K50+K34</f>
        <v>89.530999999999992</v>
      </c>
    </row>
    <row r="71" spans="1:13" ht="13.5" customHeight="1" x14ac:dyDescent="0.25">
      <c r="A71" s="1"/>
      <c r="B71" s="5"/>
      <c r="C71" s="1"/>
      <c r="D71" s="1"/>
      <c r="E71" s="1"/>
      <c r="F71" s="55"/>
      <c r="G71" s="56"/>
      <c r="H71" s="2"/>
      <c r="I71" s="2"/>
      <c r="J71" s="3"/>
      <c r="K71" s="3"/>
    </row>
    <row r="72" spans="1:13" ht="13.5" customHeight="1" x14ac:dyDescent="0.25">
      <c r="A72" s="1"/>
      <c r="B72" s="5"/>
      <c r="C72" s="1" t="s">
        <v>13</v>
      </c>
      <c r="D72" s="1"/>
      <c r="E72" s="1"/>
      <c r="F72" s="55">
        <f>SUM(F69:F71)</f>
        <v>128.4</v>
      </c>
      <c r="G72" s="56">
        <f>SUM(G69:G71)</f>
        <v>0</v>
      </c>
      <c r="H72" s="2">
        <f>SUM(H69:H71)</f>
        <v>134.82</v>
      </c>
      <c r="I72" s="2">
        <f>SUM(I69:I71)</f>
        <v>141.56100000000001</v>
      </c>
      <c r="J72" s="3"/>
      <c r="K72" s="3">
        <f>SUM(F72:I72)</f>
        <v>404.78100000000006</v>
      </c>
    </row>
    <row r="73" spans="1:13" ht="13.5" customHeight="1" x14ac:dyDescent="0.25">
      <c r="A73" s="1"/>
      <c r="B73" s="5"/>
      <c r="C73" s="1"/>
      <c r="D73" s="1"/>
      <c r="E73" s="1"/>
      <c r="F73" s="55"/>
      <c r="G73" s="56"/>
      <c r="H73" s="2"/>
      <c r="I73" s="2"/>
      <c r="J73" s="3"/>
      <c r="K73" s="3"/>
    </row>
    <row r="74" spans="1:13" ht="13.5" customHeight="1" x14ac:dyDescent="0.25">
      <c r="A74" s="1" t="s">
        <v>59</v>
      </c>
      <c r="B74" s="5"/>
      <c r="C74" s="1"/>
      <c r="D74" s="1"/>
      <c r="E74" s="1"/>
      <c r="F74" s="55"/>
      <c r="G74" s="56"/>
      <c r="H74" s="2"/>
      <c r="I74" s="2"/>
      <c r="J74" s="3"/>
      <c r="K74" s="3"/>
    </row>
    <row r="75" spans="1:13" ht="13.5" customHeight="1" x14ac:dyDescent="0.25">
      <c r="A75" s="1" t="s">
        <v>42</v>
      </c>
      <c r="B75" s="5"/>
      <c r="C75" s="5"/>
      <c r="D75" s="5"/>
      <c r="E75" s="5"/>
      <c r="F75" s="57"/>
      <c r="G75" s="58"/>
      <c r="H75" s="6"/>
      <c r="I75" s="6"/>
      <c r="J75" s="7"/>
      <c r="K75" s="3"/>
    </row>
    <row r="76" spans="1:13" ht="13.5" customHeight="1" x14ac:dyDescent="0.25">
      <c r="A76" s="1"/>
      <c r="B76" s="5"/>
      <c r="C76" s="5" t="s">
        <v>43</v>
      </c>
      <c r="D76" s="5" t="s">
        <v>44</v>
      </c>
      <c r="E76" s="5"/>
      <c r="F76" s="57">
        <v>0</v>
      </c>
      <c r="G76" s="58">
        <v>0</v>
      </c>
      <c r="H76" s="6">
        <v>0</v>
      </c>
      <c r="I76" s="6">
        <v>0</v>
      </c>
      <c r="J76" s="7"/>
      <c r="K76" s="3">
        <f>SUM(F76:I76)</f>
        <v>0</v>
      </c>
    </row>
    <row r="77" spans="1:13" ht="13.5" customHeight="1" x14ac:dyDescent="0.25">
      <c r="A77" s="1"/>
      <c r="B77" s="5"/>
      <c r="C77" s="5" t="s">
        <v>22</v>
      </c>
      <c r="D77" s="5" t="s">
        <v>47</v>
      </c>
      <c r="E77" s="5"/>
      <c r="F77" s="57">
        <v>0</v>
      </c>
      <c r="G77" s="58">
        <v>0</v>
      </c>
      <c r="H77" s="6">
        <v>0</v>
      </c>
      <c r="I77" s="6">
        <v>0</v>
      </c>
      <c r="J77" s="7"/>
      <c r="K77" s="3">
        <f>SUM(F77:I77)</f>
        <v>0</v>
      </c>
    </row>
    <row r="78" spans="1:13" ht="13.5" customHeight="1" x14ac:dyDescent="0.25">
      <c r="A78" s="1"/>
      <c r="B78" s="5"/>
      <c r="C78" s="5" t="s">
        <v>45</v>
      </c>
      <c r="D78" s="5" t="s">
        <v>47</v>
      </c>
      <c r="E78" s="5"/>
      <c r="F78" s="57">
        <v>0</v>
      </c>
      <c r="G78" s="58">
        <v>0</v>
      </c>
      <c r="H78" s="6">
        <v>0</v>
      </c>
      <c r="I78" s="6">
        <v>0</v>
      </c>
      <c r="J78" s="7"/>
      <c r="K78" s="3">
        <f>SUM(F78:I78)</f>
        <v>0</v>
      </c>
    </row>
    <row r="79" spans="1:13" ht="13.5" customHeight="1" x14ac:dyDescent="0.25">
      <c r="A79" s="1"/>
      <c r="B79" s="5"/>
      <c r="C79" s="5" t="s">
        <v>46</v>
      </c>
      <c r="D79" s="5" t="s">
        <v>47</v>
      </c>
      <c r="E79" s="5"/>
      <c r="F79" s="57">
        <v>0</v>
      </c>
      <c r="G79" s="58">
        <v>0</v>
      </c>
      <c r="H79" s="6">
        <v>0</v>
      </c>
      <c r="I79" s="6">
        <v>0</v>
      </c>
      <c r="J79" s="7"/>
      <c r="K79" s="3">
        <f>SUM(F79:I79)</f>
        <v>0</v>
      </c>
    </row>
    <row r="80" spans="1:13" ht="13.5" customHeight="1" x14ac:dyDescent="0.25">
      <c r="A80" s="1"/>
      <c r="B80" s="5"/>
      <c r="C80" s="5" t="s">
        <v>25</v>
      </c>
      <c r="D80" s="5" t="s">
        <v>47</v>
      </c>
      <c r="E80" s="5"/>
      <c r="F80" s="57">
        <v>0</v>
      </c>
      <c r="G80" s="58">
        <v>0</v>
      </c>
      <c r="H80" s="6">
        <v>0</v>
      </c>
      <c r="I80" s="6">
        <v>0</v>
      </c>
      <c r="J80" s="7"/>
      <c r="K80" s="3">
        <f>SUM(F80:I80)</f>
        <v>0</v>
      </c>
    </row>
    <row r="81" spans="1:11" ht="13.5" customHeight="1" x14ac:dyDescent="0.25">
      <c r="A81" s="1"/>
      <c r="B81" s="5"/>
      <c r="C81" s="5"/>
      <c r="D81" s="5"/>
      <c r="E81" s="5"/>
      <c r="F81" s="57"/>
      <c r="G81" s="58"/>
      <c r="H81" s="6"/>
      <c r="I81" s="6"/>
      <c r="J81" s="7"/>
      <c r="K81" s="3"/>
    </row>
    <row r="82" spans="1:11" ht="13.5" customHeight="1" x14ac:dyDescent="0.25">
      <c r="A82" s="1"/>
      <c r="B82" s="1"/>
      <c r="C82" s="1" t="s">
        <v>48</v>
      </c>
      <c r="D82" s="1"/>
      <c r="E82" s="1"/>
      <c r="F82" s="55">
        <f>SUM(F76:F81)</f>
        <v>0</v>
      </c>
      <c r="G82" s="56">
        <f>SUM(G76:G81)</f>
        <v>0</v>
      </c>
      <c r="H82" s="2">
        <f>SUM(H76:H81)</f>
        <v>0</v>
      </c>
      <c r="I82" s="2">
        <f>SUM(I76:I81)</f>
        <v>0</v>
      </c>
      <c r="J82" s="3"/>
      <c r="K82" s="3">
        <f>SUM(F82:I82)</f>
        <v>0</v>
      </c>
    </row>
    <row r="83" spans="1:11" ht="13.5" customHeight="1" x14ac:dyDescent="0.25">
      <c r="A83" s="1"/>
      <c r="B83" s="5"/>
      <c r="C83" s="5"/>
      <c r="D83" s="5"/>
      <c r="E83" s="5"/>
      <c r="F83" s="57"/>
      <c r="G83" s="58"/>
      <c r="H83" s="6"/>
      <c r="I83" s="6"/>
      <c r="J83" s="7"/>
      <c r="K83" s="3"/>
    </row>
    <row r="84" spans="1:11" ht="13.5" customHeight="1" x14ac:dyDescent="0.25">
      <c r="A84" s="1" t="s">
        <v>5</v>
      </c>
      <c r="B84" s="5"/>
      <c r="C84" s="5"/>
      <c r="D84" s="5"/>
      <c r="E84" s="5"/>
      <c r="F84" s="57"/>
      <c r="G84" s="58"/>
      <c r="H84" s="6"/>
      <c r="I84" s="6"/>
      <c r="J84" s="7"/>
      <c r="K84" s="3"/>
    </row>
    <row r="85" spans="1:11" ht="13.5" customHeight="1" x14ac:dyDescent="0.25">
      <c r="A85" s="1"/>
      <c r="B85" s="5"/>
      <c r="C85" s="5" t="s">
        <v>22</v>
      </c>
      <c r="D85" s="5"/>
      <c r="E85" s="5"/>
      <c r="F85" s="57">
        <v>0</v>
      </c>
      <c r="G85" s="58">
        <v>0</v>
      </c>
      <c r="H85" s="6">
        <v>0</v>
      </c>
      <c r="I85" s="6">
        <v>0</v>
      </c>
      <c r="J85" s="7"/>
      <c r="K85" s="3">
        <f>SUM(F85:I85)</f>
        <v>0</v>
      </c>
    </row>
    <row r="86" spans="1:11" ht="13.5" customHeight="1" x14ac:dyDescent="0.25">
      <c r="A86" s="1"/>
      <c r="B86" s="5"/>
      <c r="C86" s="5" t="s">
        <v>23</v>
      </c>
      <c r="D86" s="5"/>
      <c r="E86" s="5"/>
      <c r="F86" s="57">
        <v>0</v>
      </c>
      <c r="G86" s="58">
        <v>0</v>
      </c>
      <c r="H86" s="6">
        <v>0</v>
      </c>
      <c r="I86" s="6">
        <v>0</v>
      </c>
      <c r="J86" s="7"/>
      <c r="K86" s="3">
        <f>SUM(F86:I86)</f>
        <v>0</v>
      </c>
    </row>
    <row r="87" spans="1:11" ht="13.5" customHeight="1" x14ac:dyDescent="0.25">
      <c r="A87" s="1"/>
      <c r="B87" s="5"/>
      <c r="C87" s="5" t="s">
        <v>24</v>
      </c>
      <c r="D87" s="5"/>
      <c r="E87" s="5"/>
      <c r="F87" s="57">
        <v>0</v>
      </c>
      <c r="G87" s="58">
        <v>0</v>
      </c>
      <c r="H87" s="6">
        <v>0</v>
      </c>
      <c r="I87" s="6">
        <v>0</v>
      </c>
      <c r="J87" s="7"/>
      <c r="K87" s="3">
        <f>SUM(F87:I87)</f>
        <v>0</v>
      </c>
    </row>
    <row r="88" spans="1:11" ht="13.5" customHeight="1" x14ac:dyDescent="0.25">
      <c r="A88" s="1"/>
      <c r="B88" s="5"/>
      <c r="C88" s="5" t="s">
        <v>25</v>
      </c>
      <c r="D88" s="5"/>
      <c r="E88" s="5"/>
      <c r="F88" s="57">
        <v>0</v>
      </c>
      <c r="G88" s="58">
        <v>0</v>
      </c>
      <c r="H88" s="6">
        <v>0</v>
      </c>
      <c r="I88" s="6">
        <v>0</v>
      </c>
      <c r="J88" s="7"/>
      <c r="K88" s="3">
        <f>SUM(F88:I88)</f>
        <v>0</v>
      </c>
    </row>
    <row r="89" spans="1:11" ht="13.5" customHeight="1" x14ac:dyDescent="0.25">
      <c r="A89" s="1"/>
      <c r="B89" s="5"/>
      <c r="C89" s="5" t="s">
        <v>39</v>
      </c>
      <c r="D89" s="5"/>
      <c r="E89" s="5"/>
      <c r="F89" s="57">
        <v>0</v>
      </c>
      <c r="G89" s="58">
        <v>0</v>
      </c>
      <c r="H89" s="6">
        <v>0</v>
      </c>
      <c r="I89" s="6">
        <v>0</v>
      </c>
      <c r="J89" s="7"/>
      <c r="K89" s="3">
        <f>SUM(F89:I89)</f>
        <v>0</v>
      </c>
    </row>
    <row r="90" spans="1:11" ht="13.5" customHeight="1" x14ac:dyDescent="0.25">
      <c r="A90" s="1"/>
      <c r="B90" s="5"/>
      <c r="C90" s="5"/>
      <c r="D90" s="5"/>
      <c r="E90" s="5"/>
      <c r="F90" s="57"/>
      <c r="G90" s="58"/>
      <c r="H90" s="6"/>
      <c r="I90" s="6"/>
      <c r="J90" s="7"/>
      <c r="K90" s="3"/>
    </row>
    <row r="91" spans="1:11" ht="13.5" customHeight="1" x14ac:dyDescent="0.25">
      <c r="A91" s="1"/>
      <c r="B91" s="1"/>
      <c r="C91" s="1" t="s">
        <v>11</v>
      </c>
      <c r="D91" s="1"/>
      <c r="E91" s="1"/>
      <c r="F91" s="55">
        <f>SUM(F85:F90)</f>
        <v>0</v>
      </c>
      <c r="G91" s="56">
        <f>SUM(G85:G90)</f>
        <v>0</v>
      </c>
      <c r="H91" s="2">
        <f>SUM(H85:H90)</f>
        <v>0</v>
      </c>
      <c r="I91" s="2">
        <f>SUM(I85:I90)</f>
        <v>0</v>
      </c>
      <c r="J91" s="3"/>
      <c r="K91" s="3">
        <f>SUM(F91:I91)</f>
        <v>0</v>
      </c>
    </row>
    <row r="92" spans="1:11" ht="13.5" customHeight="1" x14ac:dyDescent="0.25">
      <c r="A92" s="1"/>
      <c r="B92" s="5"/>
      <c r="C92" s="5"/>
      <c r="D92" s="5"/>
      <c r="E92" s="5"/>
      <c r="F92" s="57"/>
      <c r="G92" s="58"/>
      <c r="H92" s="6"/>
      <c r="I92" s="6"/>
      <c r="J92" s="7"/>
      <c r="K92" s="3"/>
    </row>
    <row r="93" spans="1:11" ht="13.5" customHeight="1" x14ac:dyDescent="0.25">
      <c r="A93" s="1" t="s">
        <v>6</v>
      </c>
      <c r="B93" s="5"/>
      <c r="C93" s="5"/>
      <c r="D93" s="5"/>
      <c r="E93" s="5"/>
      <c r="F93" s="57"/>
      <c r="G93" s="58"/>
      <c r="H93" s="6"/>
      <c r="I93" s="6"/>
      <c r="J93" s="7"/>
      <c r="K93" s="3"/>
    </row>
    <row r="94" spans="1:11" ht="13.5" customHeight="1" x14ac:dyDescent="0.25">
      <c r="A94" s="1"/>
      <c r="B94" s="5" t="s">
        <v>7</v>
      </c>
      <c r="C94" s="5"/>
      <c r="D94" s="5"/>
      <c r="E94" s="5"/>
      <c r="F94" s="57">
        <v>0</v>
      </c>
      <c r="G94" s="58">
        <v>0</v>
      </c>
      <c r="H94" s="6">
        <v>0</v>
      </c>
      <c r="I94" s="6">
        <v>0</v>
      </c>
      <c r="J94" s="7"/>
      <c r="K94" s="3">
        <f>SUM(F94:I94)</f>
        <v>0</v>
      </c>
    </row>
    <row r="95" spans="1:11" ht="13.5" customHeight="1" x14ac:dyDescent="0.25">
      <c r="A95" s="1"/>
      <c r="B95" s="5" t="s">
        <v>8</v>
      </c>
      <c r="C95" s="5"/>
      <c r="D95" s="5"/>
      <c r="E95" s="5"/>
      <c r="F95" s="57">
        <v>0</v>
      </c>
      <c r="G95" s="58">
        <v>0</v>
      </c>
      <c r="H95" s="6">
        <v>0</v>
      </c>
      <c r="I95" s="6">
        <v>0</v>
      </c>
      <c r="J95" s="7"/>
      <c r="K95" s="3">
        <f>SUM(F95:I95)</f>
        <v>0</v>
      </c>
    </row>
    <row r="96" spans="1:11" ht="13.5" customHeight="1" x14ac:dyDescent="0.25">
      <c r="A96" s="1"/>
      <c r="B96" s="5" t="s">
        <v>9</v>
      </c>
      <c r="C96" s="5"/>
      <c r="D96" s="5"/>
      <c r="E96" s="5"/>
      <c r="F96" s="57">
        <v>0</v>
      </c>
      <c r="G96" s="58">
        <v>0</v>
      </c>
      <c r="H96" s="6">
        <v>0</v>
      </c>
      <c r="I96" s="6">
        <v>0</v>
      </c>
      <c r="J96" s="7"/>
      <c r="K96" s="3">
        <f>SUM(F96:I96)</f>
        <v>0</v>
      </c>
    </row>
    <row r="97" spans="1:11" ht="13.5" customHeight="1" x14ac:dyDescent="0.25">
      <c r="A97" s="1"/>
      <c r="B97" s="5"/>
      <c r="C97" s="5"/>
      <c r="D97" s="5"/>
      <c r="E97" s="5"/>
      <c r="F97" s="57"/>
      <c r="G97" s="58"/>
      <c r="H97" s="6"/>
      <c r="I97" s="6"/>
      <c r="J97" s="7"/>
      <c r="K97" s="3"/>
    </row>
    <row r="98" spans="1:11" ht="13.5" customHeight="1" x14ac:dyDescent="0.25">
      <c r="A98" s="1"/>
      <c r="B98" s="1"/>
      <c r="C98" s="1" t="s">
        <v>12</v>
      </c>
      <c r="D98" s="1"/>
      <c r="E98" s="1"/>
      <c r="F98" s="55">
        <f>SUM(F94:F97)</f>
        <v>0</v>
      </c>
      <c r="G98" s="56">
        <f>SUM(G94:G97)</f>
        <v>0</v>
      </c>
      <c r="H98" s="2">
        <f>SUM(H94:H97)</f>
        <v>0</v>
      </c>
      <c r="I98" s="2">
        <f>SUM(I94:I97)</f>
        <v>0</v>
      </c>
      <c r="J98" s="3"/>
      <c r="K98" s="3">
        <f>SUM(F98:I98)</f>
        <v>0</v>
      </c>
    </row>
    <row r="99" spans="1:11" ht="13.5" customHeight="1" x14ac:dyDescent="0.25">
      <c r="A99" s="1" t="s">
        <v>10</v>
      </c>
      <c r="B99" s="5"/>
      <c r="C99" s="5"/>
      <c r="D99" s="5"/>
      <c r="E99" s="5"/>
      <c r="F99" s="57"/>
      <c r="G99" s="58"/>
      <c r="H99" s="6"/>
      <c r="I99" s="6"/>
      <c r="J99" s="7"/>
      <c r="K99" s="3"/>
    </row>
    <row r="100" spans="1:11" ht="13.5" customHeight="1" x14ac:dyDescent="0.25">
      <c r="A100" s="1"/>
      <c r="B100" s="5"/>
      <c r="C100" s="5" t="s">
        <v>33</v>
      </c>
      <c r="D100" s="5"/>
      <c r="E100" s="5"/>
      <c r="F100" s="57">
        <v>0</v>
      </c>
      <c r="G100" s="58">
        <v>0</v>
      </c>
      <c r="H100" s="6">
        <v>0</v>
      </c>
      <c r="I100" s="6">
        <v>0</v>
      </c>
      <c r="J100" s="7"/>
      <c r="K100" s="3">
        <f>SUM(F100:I100)</f>
        <v>0</v>
      </c>
    </row>
    <row r="101" spans="1:11" ht="13.5" customHeight="1" x14ac:dyDescent="0.25">
      <c r="A101" s="1"/>
      <c r="B101" s="5"/>
      <c r="C101" s="5" t="s">
        <v>33</v>
      </c>
      <c r="D101" s="5"/>
      <c r="E101" s="5"/>
      <c r="F101" s="57">
        <v>0</v>
      </c>
      <c r="G101" s="58">
        <v>0</v>
      </c>
      <c r="H101" s="6">
        <v>0</v>
      </c>
      <c r="I101" s="6">
        <v>0</v>
      </c>
      <c r="J101" s="7"/>
      <c r="K101" s="3">
        <f>SUM(F101:I101)</f>
        <v>0</v>
      </c>
    </row>
    <row r="102" spans="1:11" ht="13.5" customHeight="1" x14ac:dyDescent="0.25">
      <c r="A102" s="1"/>
      <c r="B102" s="5"/>
      <c r="C102" s="5" t="s">
        <v>33</v>
      </c>
      <c r="D102" s="5"/>
      <c r="E102" s="5"/>
      <c r="F102" s="57">
        <v>0</v>
      </c>
      <c r="G102" s="58">
        <v>0</v>
      </c>
      <c r="H102" s="6">
        <v>0</v>
      </c>
      <c r="I102" s="6">
        <v>0</v>
      </c>
      <c r="J102" s="7"/>
      <c r="K102" s="3">
        <f>SUM(F102:I102)</f>
        <v>0</v>
      </c>
    </row>
    <row r="103" spans="1:11" ht="13.5" customHeight="1" x14ac:dyDescent="0.25">
      <c r="A103" s="1"/>
      <c r="B103" s="5"/>
      <c r="C103" s="5"/>
      <c r="D103" s="5"/>
      <c r="E103" s="5"/>
      <c r="F103" s="57"/>
      <c r="G103" s="58"/>
      <c r="H103" s="6"/>
      <c r="I103" s="6"/>
      <c r="J103" s="7"/>
      <c r="K103" s="3"/>
    </row>
    <row r="104" spans="1:11" ht="13.5" customHeight="1" x14ac:dyDescent="0.25">
      <c r="A104" s="1"/>
      <c r="B104" s="1"/>
      <c r="C104" s="1" t="s">
        <v>14</v>
      </c>
      <c r="D104" s="1"/>
      <c r="E104" s="1"/>
      <c r="F104" s="55">
        <f>SUM(F100:F102)</f>
        <v>0</v>
      </c>
      <c r="G104" s="56">
        <f>SUM(G100:G102)</f>
        <v>0</v>
      </c>
      <c r="H104" s="2">
        <f>SUM(H100:H102)</f>
        <v>0</v>
      </c>
      <c r="I104" s="2">
        <f>SUM(I100:I102)</f>
        <v>0</v>
      </c>
      <c r="J104" s="3"/>
      <c r="K104" s="3">
        <f>SUM(F104:I104)</f>
        <v>0</v>
      </c>
    </row>
    <row r="105" spans="1:11" ht="13.5" customHeight="1" x14ac:dyDescent="0.25">
      <c r="A105" s="1"/>
      <c r="B105" s="5"/>
      <c r="C105" s="5"/>
      <c r="D105" s="5"/>
      <c r="E105" s="5"/>
      <c r="F105" s="57"/>
      <c r="G105" s="58"/>
      <c r="H105" s="6"/>
      <c r="I105" s="6"/>
      <c r="J105" s="7"/>
      <c r="K105" s="3"/>
    </row>
    <row r="106" spans="1:11" ht="13.5" customHeight="1" x14ac:dyDescent="0.25">
      <c r="A106" s="1" t="s">
        <v>16</v>
      </c>
      <c r="B106" s="5"/>
      <c r="C106" s="5"/>
      <c r="D106" s="5"/>
      <c r="E106" s="5"/>
      <c r="F106" s="57">
        <f>+F104+F98+F91+F72+F82</f>
        <v>128.4</v>
      </c>
      <c r="G106" s="58">
        <f>+G104+G98+G91+G72+G82</f>
        <v>0</v>
      </c>
      <c r="H106" s="6">
        <f>+H104+H98+H91+H72+H82</f>
        <v>134.82</v>
      </c>
      <c r="I106" s="6">
        <f>+I104+I98+I91+I72+I82</f>
        <v>141.56100000000001</v>
      </c>
      <c r="J106" s="6"/>
      <c r="K106" s="3">
        <f>SUM(F106:I106)</f>
        <v>404.78100000000006</v>
      </c>
    </row>
    <row r="107" spans="1:11" ht="13.5" customHeight="1" x14ac:dyDescent="0.25">
      <c r="A107" s="1"/>
      <c r="B107" s="5"/>
      <c r="C107" s="5"/>
      <c r="D107" s="5"/>
      <c r="E107" s="23"/>
      <c r="F107" s="57"/>
      <c r="G107" s="58"/>
      <c r="H107" s="6"/>
      <c r="I107" s="6"/>
      <c r="J107" s="7"/>
      <c r="K107" s="3"/>
    </row>
    <row r="108" spans="1:11" ht="13.5" customHeight="1" x14ac:dyDescent="0.25">
      <c r="A108" s="1" t="s">
        <v>31</v>
      </c>
      <c r="B108" s="5"/>
      <c r="C108" s="5"/>
      <c r="D108" s="5"/>
      <c r="E108" s="5"/>
      <c r="F108" s="57">
        <f>+F121+F122</f>
        <v>66.126000000000005</v>
      </c>
      <c r="G108" s="58">
        <f>+G121+G122</f>
        <v>0</v>
      </c>
      <c r="H108" s="6">
        <f>+H121+H122</f>
        <v>69.432299999999998</v>
      </c>
      <c r="I108" s="6">
        <f>+I121+I122</f>
        <v>72.903915000000012</v>
      </c>
      <c r="J108" s="6"/>
      <c r="K108" s="3">
        <f>SUM(F108:I108)</f>
        <v>208.46221500000001</v>
      </c>
    </row>
    <row r="109" spans="1:11" ht="13.5" customHeight="1" x14ac:dyDescent="0.25">
      <c r="A109" s="1"/>
      <c r="B109" s="5"/>
      <c r="C109" s="5"/>
      <c r="D109" s="5"/>
      <c r="E109" s="23"/>
      <c r="F109" s="57"/>
      <c r="G109" s="58"/>
      <c r="H109" s="6"/>
      <c r="I109" s="6"/>
      <c r="J109" s="7"/>
      <c r="K109" s="3"/>
    </row>
    <row r="110" spans="1:11" ht="13.5" customHeight="1" x14ac:dyDescent="0.25">
      <c r="A110" s="1" t="s">
        <v>15</v>
      </c>
      <c r="B110" s="5"/>
      <c r="C110" s="5"/>
      <c r="D110" s="5"/>
      <c r="E110" s="5"/>
      <c r="F110" s="57">
        <f>+F108+F106</f>
        <v>194.52600000000001</v>
      </c>
      <c r="G110" s="58">
        <f>+G108+G106</f>
        <v>0</v>
      </c>
      <c r="H110" s="6">
        <f>+H108+H106</f>
        <v>204.25229999999999</v>
      </c>
      <c r="I110" s="6">
        <f>+I108+I106</f>
        <v>214.46491500000002</v>
      </c>
      <c r="J110" s="7"/>
      <c r="K110" s="3">
        <f>SUM(F110:I110)</f>
        <v>613.24321499999996</v>
      </c>
    </row>
    <row r="111" spans="1:11" ht="13.5" customHeight="1" x14ac:dyDescent="0.25">
      <c r="A111" s="1"/>
      <c r="B111" s="5"/>
      <c r="C111" s="5"/>
      <c r="D111" s="5"/>
      <c r="E111" s="23"/>
      <c r="F111" s="57"/>
      <c r="G111" s="58"/>
      <c r="H111" s="6"/>
      <c r="I111" s="6"/>
      <c r="J111" s="7"/>
      <c r="K111" s="3"/>
    </row>
    <row r="112" spans="1:11" ht="13.5" customHeight="1" x14ac:dyDescent="0.25">
      <c r="A112" s="24"/>
      <c r="B112" s="25"/>
      <c r="C112" s="26"/>
      <c r="D112" s="26" t="s">
        <v>27</v>
      </c>
      <c r="E112" s="27"/>
      <c r="F112" s="24"/>
      <c r="G112" s="62"/>
      <c r="H112" s="28"/>
      <c r="I112" s="29"/>
      <c r="J112" s="29"/>
      <c r="K112" s="30"/>
    </row>
    <row r="113" spans="1:11" ht="13.5" customHeight="1" x14ac:dyDescent="0.25">
      <c r="A113" s="31" t="s">
        <v>28</v>
      </c>
      <c r="B113" s="11"/>
      <c r="C113" s="11"/>
      <c r="D113" s="32"/>
      <c r="E113" s="33"/>
      <c r="F113" s="63">
        <f>+F106</f>
        <v>128.4</v>
      </c>
      <c r="G113" s="64">
        <f>+G106</f>
        <v>0</v>
      </c>
      <c r="H113" s="34">
        <f>+H106</f>
        <v>134.82</v>
      </c>
      <c r="I113" s="34">
        <f>+I106</f>
        <v>141.56100000000001</v>
      </c>
      <c r="J113" s="34"/>
      <c r="K113" s="35"/>
    </row>
    <row r="114" spans="1:11" ht="13.5" customHeight="1" x14ac:dyDescent="0.25">
      <c r="A114" s="31"/>
      <c r="B114" s="11" t="s">
        <v>32</v>
      </c>
      <c r="C114" s="11" t="s">
        <v>35</v>
      </c>
      <c r="D114" s="32"/>
      <c r="E114" s="33"/>
      <c r="F114" s="63">
        <f>-F51</f>
        <v>0</v>
      </c>
      <c r="G114" s="64">
        <f>-G51</f>
        <v>0</v>
      </c>
      <c r="H114" s="34">
        <f>-H51</f>
        <v>0</v>
      </c>
      <c r="I114" s="34">
        <f>-I51</f>
        <v>0</v>
      </c>
      <c r="J114" s="34"/>
      <c r="K114" s="35"/>
    </row>
    <row r="115" spans="1:11" ht="13.5" customHeight="1" x14ac:dyDescent="0.25">
      <c r="A115" s="31"/>
      <c r="B115" s="11"/>
      <c r="C115" s="11" t="s">
        <v>42</v>
      </c>
      <c r="D115" s="32"/>
      <c r="E115" s="33"/>
      <c r="F115" s="63">
        <f>-F82</f>
        <v>0</v>
      </c>
      <c r="G115" s="64">
        <f>-G82</f>
        <v>0</v>
      </c>
      <c r="H115" s="34">
        <f>-H82</f>
        <v>0</v>
      </c>
      <c r="I115" s="34">
        <f>-I82</f>
        <v>0</v>
      </c>
      <c r="J115" s="34"/>
      <c r="K115" s="35"/>
    </row>
    <row r="116" spans="1:11" ht="13.5" customHeight="1" x14ac:dyDescent="0.25">
      <c r="A116" s="31"/>
      <c r="B116" s="11"/>
      <c r="C116" s="11" t="s">
        <v>33</v>
      </c>
      <c r="D116" s="32"/>
      <c r="E116" s="33"/>
      <c r="F116" s="63">
        <f>-F104</f>
        <v>0</v>
      </c>
      <c r="G116" s="64">
        <f>-G104</f>
        <v>0</v>
      </c>
      <c r="H116" s="34">
        <f>-H104</f>
        <v>0</v>
      </c>
      <c r="I116" s="34">
        <f>-I104</f>
        <v>0</v>
      </c>
      <c r="J116" s="34"/>
      <c r="K116" s="35"/>
    </row>
    <row r="117" spans="1:11" ht="13.5" customHeight="1" x14ac:dyDescent="0.25">
      <c r="A117" s="31"/>
      <c r="B117" s="11"/>
      <c r="C117" s="11" t="s">
        <v>39</v>
      </c>
      <c r="D117" s="32"/>
      <c r="E117" s="33"/>
      <c r="F117" s="63">
        <f>-F89</f>
        <v>0</v>
      </c>
      <c r="G117" s="64">
        <f>-G89</f>
        <v>0</v>
      </c>
      <c r="H117" s="34">
        <f>-H89</f>
        <v>0</v>
      </c>
      <c r="I117" s="34">
        <f>-I89</f>
        <v>0</v>
      </c>
      <c r="J117" s="34"/>
      <c r="K117" s="35"/>
    </row>
    <row r="118" spans="1:11" ht="13.5" customHeight="1" x14ac:dyDescent="0.25">
      <c r="A118" s="31"/>
      <c r="B118" s="11" t="s">
        <v>40</v>
      </c>
      <c r="C118" s="11" t="s">
        <v>41</v>
      </c>
      <c r="D118" s="32"/>
      <c r="E118" s="33"/>
      <c r="F118" s="65">
        <v>0</v>
      </c>
      <c r="G118" s="66">
        <v>0</v>
      </c>
      <c r="H118" s="36">
        <v>0</v>
      </c>
      <c r="I118" s="36">
        <v>0</v>
      </c>
      <c r="J118" s="34"/>
      <c r="K118" s="35"/>
    </row>
    <row r="119" spans="1:11" ht="13.5" customHeight="1" x14ac:dyDescent="0.25">
      <c r="A119" s="31"/>
      <c r="B119" s="11"/>
      <c r="C119" s="11"/>
      <c r="D119" s="32"/>
      <c r="E119" s="33"/>
      <c r="F119" s="67"/>
      <c r="G119" s="68"/>
      <c r="H119" s="37"/>
      <c r="I119" s="37"/>
      <c r="J119" s="37"/>
      <c r="K119" s="35"/>
    </row>
    <row r="120" spans="1:11" ht="13.5" customHeight="1" x14ac:dyDescent="0.25">
      <c r="A120" s="31" t="s">
        <v>29</v>
      </c>
      <c r="B120" s="11"/>
      <c r="C120" s="11"/>
      <c r="D120" s="32"/>
      <c r="E120" s="33"/>
      <c r="F120" s="69">
        <f>SUM(F113:F119)</f>
        <v>128.4</v>
      </c>
      <c r="G120" s="70">
        <f>SUM(G113:G119)</f>
        <v>0</v>
      </c>
      <c r="H120" s="38">
        <f>SUM(H113:H119)</f>
        <v>134.82</v>
      </c>
      <c r="I120" s="38">
        <f>SUM(I113:I119)</f>
        <v>141.56100000000001</v>
      </c>
      <c r="J120" s="38"/>
      <c r="K120" s="35"/>
    </row>
    <row r="121" spans="1:11" ht="13.5" customHeight="1" x14ac:dyDescent="0.25">
      <c r="A121" s="39" t="s">
        <v>30</v>
      </c>
      <c r="B121" s="40"/>
      <c r="C121" s="40" t="s">
        <v>56</v>
      </c>
      <c r="D121" s="86">
        <v>0.51500000000000001</v>
      </c>
      <c r="E121" s="78">
        <v>0.51500000000000001</v>
      </c>
      <c r="F121" s="71">
        <f>+F120*D121</f>
        <v>66.126000000000005</v>
      </c>
      <c r="G121" s="72">
        <f>+G120*E121</f>
        <v>0</v>
      </c>
      <c r="H121" s="42">
        <f>+H120*E121</f>
        <v>69.432299999999998</v>
      </c>
      <c r="I121" s="43">
        <f>+I120*E121</f>
        <v>72.903915000000012</v>
      </c>
      <c r="J121" s="41"/>
      <c r="K121" s="44"/>
    </row>
    <row r="122" spans="1:11" ht="13.5" customHeight="1" x14ac:dyDescent="0.25">
      <c r="A122" s="45" t="s">
        <v>49</v>
      </c>
      <c r="B122" s="46"/>
      <c r="C122" s="46"/>
      <c r="D122" s="46"/>
      <c r="E122" s="46"/>
      <c r="F122" s="73">
        <f>+F76*0.25</f>
        <v>0</v>
      </c>
      <c r="G122" s="74">
        <f>+G76*0.25</f>
        <v>0</v>
      </c>
      <c r="H122" s="47">
        <f>+H76*0.25</f>
        <v>0</v>
      </c>
      <c r="I122" s="47">
        <f>+I76*0.25</f>
        <v>0</v>
      </c>
      <c r="J122" s="48"/>
      <c r="K122" s="49"/>
    </row>
  </sheetData>
  <mergeCells count="2">
    <mergeCell ref="B6:B7"/>
    <mergeCell ref="C6:C7"/>
  </mergeCells>
  <phoneticPr fontId="6" type="noConversion"/>
  <dataValidations count="2">
    <dataValidation type="list" showInputMessage="1" showErrorMessage="1" sqref="C8" xr:uid="{00000000-0002-0000-0100-000000000000}">
      <formula1>InflationFactor2</formula1>
    </dataValidation>
    <dataValidation type="list" allowBlank="1" showInputMessage="1" showErrorMessage="1" sqref="C6:C7" xr:uid="{00000000-0002-0000-0100-000001000000}">
      <formula1>InflationFactor2</formula1>
    </dataValidation>
  </dataValidations>
  <pageMargins left="0.75" right="0.75" top="0.7" bottom="0.6" header="0" footer="0"/>
  <pageSetup scale="70" orientation="portrait" r:id="rId1"/>
  <headerFooter alignWithMargins="0"/>
  <rowBreaks count="1" manualBreakCount="1">
    <brk id="74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workbookViewId="0">
      <selection activeCell="A11" sqref="A11:XFD11"/>
    </sheetView>
  </sheetViews>
  <sheetFormatPr defaultColWidth="8.6640625" defaultRowHeight="14.25" x14ac:dyDescent="0.2"/>
  <cols>
    <col min="1" max="1" width="24.88671875" customWidth="1"/>
    <col min="2" max="2" width="12.44140625" customWidth="1"/>
    <col min="4" max="4" width="9.6640625" bestFit="1" customWidth="1"/>
  </cols>
  <sheetData>
    <row r="1" spans="1:6" x14ac:dyDescent="0.2">
      <c r="A1" s="204" t="s">
        <v>155</v>
      </c>
    </row>
    <row r="2" spans="1:6" x14ac:dyDescent="0.2">
      <c r="A2" s="222" t="s">
        <v>154</v>
      </c>
    </row>
    <row r="3" spans="1:6" x14ac:dyDescent="0.2">
      <c r="A3" s="222"/>
    </row>
    <row r="4" spans="1:6" x14ac:dyDescent="0.2">
      <c r="A4" s="87" t="s">
        <v>168</v>
      </c>
    </row>
    <row r="5" spans="1:6" x14ac:dyDescent="0.2">
      <c r="A5" s="222" t="s">
        <v>167</v>
      </c>
    </row>
    <row r="6" spans="1:6" x14ac:dyDescent="0.2">
      <c r="A6" s="222"/>
    </row>
    <row r="7" spans="1:6" x14ac:dyDescent="0.2">
      <c r="A7" s="87" t="s">
        <v>169</v>
      </c>
    </row>
    <row r="8" spans="1:6" x14ac:dyDescent="0.2">
      <c r="A8" s="222" t="s">
        <v>170</v>
      </c>
    </row>
    <row r="9" spans="1:6" x14ac:dyDescent="0.2">
      <c r="A9" s="87"/>
    </row>
    <row r="10" spans="1:6" x14ac:dyDescent="0.2">
      <c r="A10" s="197" t="s">
        <v>156</v>
      </c>
      <c r="B10" s="205"/>
      <c r="C10" s="205"/>
      <c r="D10" s="205"/>
      <c r="E10" s="205"/>
    </row>
    <row r="11" spans="1:6" x14ac:dyDescent="0.2">
      <c r="A11" s="203" t="s">
        <v>136</v>
      </c>
      <c r="B11" s="203" t="s">
        <v>142</v>
      </c>
      <c r="C11" s="203" t="s">
        <v>141</v>
      </c>
      <c r="D11" s="203" t="s">
        <v>140</v>
      </c>
      <c r="E11" s="203" t="s">
        <v>139</v>
      </c>
    </row>
    <row r="12" spans="1:6" x14ac:dyDescent="0.2">
      <c r="A12" s="202" t="s">
        <v>135</v>
      </c>
      <c r="B12" s="202" t="s">
        <v>134</v>
      </c>
      <c r="C12" s="202">
        <v>1</v>
      </c>
      <c r="D12" s="201">
        <v>352</v>
      </c>
      <c r="E12" s="198">
        <f t="shared" ref="E12:E18" si="0">C12*D12</f>
        <v>352</v>
      </c>
    </row>
    <row r="13" spans="1:6" x14ac:dyDescent="0.2">
      <c r="A13" s="202" t="s">
        <v>133</v>
      </c>
      <c r="B13" s="202" t="s">
        <v>132</v>
      </c>
      <c r="C13" s="202">
        <v>5</v>
      </c>
      <c r="D13" s="201">
        <v>174</v>
      </c>
      <c r="E13" s="198">
        <f t="shared" si="0"/>
        <v>870</v>
      </c>
      <c r="F13" s="204"/>
    </row>
    <row r="14" spans="1:6" x14ac:dyDescent="0.2">
      <c r="A14" s="202" t="s">
        <v>131</v>
      </c>
      <c r="B14" s="202" t="s">
        <v>126</v>
      </c>
      <c r="C14" s="202">
        <v>6</v>
      </c>
      <c r="D14" s="201">
        <v>61</v>
      </c>
      <c r="E14" s="198">
        <f t="shared" si="0"/>
        <v>366</v>
      </c>
    </row>
    <row r="15" spans="1:6" x14ac:dyDescent="0.2">
      <c r="A15" s="197" t="s">
        <v>130</v>
      </c>
      <c r="B15" s="197" t="s">
        <v>129</v>
      </c>
      <c r="C15" s="197">
        <v>2</v>
      </c>
      <c r="D15" s="201">
        <v>30</v>
      </c>
      <c r="E15" s="198">
        <f t="shared" si="0"/>
        <v>60</v>
      </c>
    </row>
    <row r="16" spans="1:6" x14ac:dyDescent="0.2">
      <c r="A16" s="197" t="s">
        <v>128</v>
      </c>
      <c r="B16" s="197" t="s">
        <v>126</v>
      </c>
      <c r="C16" s="197">
        <v>6</v>
      </c>
      <c r="D16" s="201">
        <v>9</v>
      </c>
      <c r="E16" s="198">
        <f t="shared" si="0"/>
        <v>54</v>
      </c>
    </row>
    <row r="17" spans="1:5" x14ac:dyDescent="0.2">
      <c r="A17" s="197" t="s">
        <v>138</v>
      </c>
      <c r="B17" s="197" t="s">
        <v>126</v>
      </c>
      <c r="C17" s="197">
        <v>6</v>
      </c>
      <c r="D17" s="201">
        <v>50</v>
      </c>
      <c r="E17" s="198">
        <f t="shared" si="0"/>
        <v>300</v>
      </c>
    </row>
    <row r="18" spans="1:5" x14ac:dyDescent="0.2">
      <c r="A18" s="197" t="s">
        <v>125</v>
      </c>
      <c r="B18" s="197" t="s">
        <v>124</v>
      </c>
      <c r="C18" s="200">
        <v>0</v>
      </c>
      <c r="D18" s="199">
        <v>0.44500000000000001</v>
      </c>
      <c r="E18" s="198">
        <f t="shared" si="0"/>
        <v>0</v>
      </c>
    </row>
    <row r="19" spans="1:5" x14ac:dyDescent="0.2">
      <c r="A19" s="197" t="s">
        <v>118</v>
      </c>
      <c r="B19" s="197"/>
      <c r="C19" s="197"/>
      <c r="D19" s="197"/>
      <c r="E19" s="196">
        <f>SUM(E12:E18)</f>
        <v>2002</v>
      </c>
    </row>
    <row r="22" spans="1:5" x14ac:dyDescent="0.2">
      <c r="A22" s="197" t="s">
        <v>157</v>
      </c>
    </row>
    <row r="23" spans="1:5" x14ac:dyDescent="0.2">
      <c r="A23" s="203" t="s">
        <v>136</v>
      </c>
      <c r="B23" s="203" t="s">
        <v>142</v>
      </c>
      <c r="C23" s="203" t="s">
        <v>141</v>
      </c>
      <c r="D23" s="203" t="s">
        <v>140</v>
      </c>
      <c r="E23" s="203" t="s">
        <v>139</v>
      </c>
    </row>
    <row r="24" spans="1:5" x14ac:dyDescent="0.2">
      <c r="A24" s="202" t="s">
        <v>135</v>
      </c>
      <c r="B24" s="202" t="s">
        <v>134</v>
      </c>
      <c r="C24" s="202">
        <v>1</v>
      </c>
      <c r="D24" s="201">
        <v>417</v>
      </c>
      <c r="E24" s="198">
        <f t="shared" ref="E24:E30" si="1">C24*D24</f>
        <v>417</v>
      </c>
    </row>
    <row r="25" spans="1:5" x14ac:dyDescent="0.2">
      <c r="A25" s="202" t="s">
        <v>133</v>
      </c>
      <c r="B25" s="202" t="s">
        <v>132</v>
      </c>
      <c r="C25" s="202">
        <v>4</v>
      </c>
      <c r="D25" s="201">
        <v>251</v>
      </c>
      <c r="E25" s="198">
        <f t="shared" si="1"/>
        <v>1004</v>
      </c>
    </row>
    <row r="26" spans="1:5" x14ac:dyDescent="0.2">
      <c r="A26" s="202" t="s">
        <v>131</v>
      </c>
      <c r="B26" s="202" t="s">
        <v>126</v>
      </c>
      <c r="C26" s="202">
        <v>5</v>
      </c>
      <c r="D26" s="201">
        <v>66</v>
      </c>
      <c r="E26" s="198">
        <f t="shared" si="1"/>
        <v>330</v>
      </c>
    </row>
    <row r="27" spans="1:5" x14ac:dyDescent="0.2">
      <c r="A27" s="197" t="s">
        <v>130</v>
      </c>
      <c r="B27" s="197" t="s">
        <v>129</v>
      </c>
      <c r="C27" s="197">
        <v>2</v>
      </c>
      <c r="D27" s="201">
        <v>30</v>
      </c>
      <c r="E27" s="198">
        <f t="shared" si="1"/>
        <v>60</v>
      </c>
    </row>
    <row r="28" spans="1:5" x14ac:dyDescent="0.2">
      <c r="A28" s="197" t="s">
        <v>128</v>
      </c>
      <c r="B28" s="197" t="s">
        <v>126</v>
      </c>
      <c r="C28" s="197">
        <v>5</v>
      </c>
      <c r="D28" s="201">
        <v>9</v>
      </c>
      <c r="E28" s="198">
        <f t="shared" si="1"/>
        <v>45</v>
      </c>
    </row>
    <row r="29" spans="1:5" x14ac:dyDescent="0.2">
      <c r="A29" s="197" t="s">
        <v>127</v>
      </c>
      <c r="B29" s="197" t="s">
        <v>126</v>
      </c>
      <c r="C29" s="197">
        <v>5</v>
      </c>
      <c r="D29" s="201">
        <v>25</v>
      </c>
      <c r="E29" s="198">
        <f t="shared" si="1"/>
        <v>125</v>
      </c>
    </row>
    <row r="30" spans="1:5" x14ac:dyDescent="0.2">
      <c r="A30" s="197" t="s">
        <v>125</v>
      </c>
      <c r="B30" s="197" t="s">
        <v>124</v>
      </c>
      <c r="C30" s="200">
        <v>0</v>
      </c>
      <c r="D30" s="199">
        <v>0.44500000000000001</v>
      </c>
      <c r="E30" s="198">
        <f t="shared" si="1"/>
        <v>0</v>
      </c>
    </row>
    <row r="31" spans="1:5" x14ac:dyDescent="0.2">
      <c r="A31" s="197" t="s">
        <v>118</v>
      </c>
      <c r="B31" s="197"/>
      <c r="C31" s="197"/>
      <c r="D31" s="197"/>
      <c r="E31" s="196">
        <f>SUM(E24:E30)</f>
        <v>1981</v>
      </c>
    </row>
    <row r="34" spans="1:5" x14ac:dyDescent="0.2">
      <c r="A34" s="197" t="s">
        <v>137</v>
      </c>
    </row>
    <row r="35" spans="1:5" x14ac:dyDescent="0.2">
      <c r="A35" s="203" t="s">
        <v>136</v>
      </c>
      <c r="B35" s="203" t="s">
        <v>142</v>
      </c>
      <c r="C35" s="203" t="s">
        <v>141</v>
      </c>
      <c r="D35" s="203" t="s">
        <v>140</v>
      </c>
      <c r="E35" s="203" t="s">
        <v>139</v>
      </c>
    </row>
    <row r="36" spans="1:5" x14ac:dyDescent="0.2">
      <c r="A36" s="202" t="s">
        <v>135</v>
      </c>
      <c r="B36" s="202" t="s">
        <v>134</v>
      </c>
      <c r="C36" s="202">
        <v>1</v>
      </c>
      <c r="D36" s="201">
        <v>252</v>
      </c>
      <c r="E36" s="198">
        <f t="shared" ref="E36:E42" si="2">C36*D36</f>
        <v>252</v>
      </c>
    </row>
    <row r="37" spans="1:5" x14ac:dyDescent="0.2">
      <c r="A37" s="202" t="s">
        <v>133</v>
      </c>
      <c r="B37" s="202" t="s">
        <v>132</v>
      </c>
      <c r="C37" s="202">
        <v>4</v>
      </c>
      <c r="D37" s="201">
        <v>299</v>
      </c>
      <c r="E37" s="198">
        <f t="shared" si="2"/>
        <v>1196</v>
      </c>
    </row>
    <row r="38" spans="1:5" x14ac:dyDescent="0.2">
      <c r="A38" s="202" t="s">
        <v>131</v>
      </c>
      <c r="B38" s="202" t="s">
        <v>126</v>
      </c>
      <c r="C38" s="202">
        <v>5</v>
      </c>
      <c r="D38" s="201">
        <v>66</v>
      </c>
      <c r="E38" s="198">
        <f t="shared" si="2"/>
        <v>330</v>
      </c>
    </row>
    <row r="39" spans="1:5" x14ac:dyDescent="0.2">
      <c r="A39" s="197" t="s">
        <v>130</v>
      </c>
      <c r="B39" s="197" t="s">
        <v>129</v>
      </c>
      <c r="C39" s="197">
        <v>2</v>
      </c>
      <c r="D39" s="201">
        <v>30</v>
      </c>
      <c r="E39" s="198">
        <f t="shared" si="2"/>
        <v>60</v>
      </c>
    </row>
    <row r="40" spans="1:5" x14ac:dyDescent="0.2">
      <c r="A40" s="197" t="s">
        <v>128</v>
      </c>
      <c r="B40" s="197" t="s">
        <v>126</v>
      </c>
      <c r="C40" s="197">
        <v>5</v>
      </c>
      <c r="D40" s="201">
        <v>9</v>
      </c>
      <c r="E40" s="198">
        <f t="shared" si="2"/>
        <v>45</v>
      </c>
    </row>
    <row r="41" spans="1:5" x14ac:dyDescent="0.2">
      <c r="A41" s="197" t="s">
        <v>127</v>
      </c>
      <c r="B41" s="197" t="s">
        <v>126</v>
      </c>
      <c r="C41" s="197">
        <v>5</v>
      </c>
      <c r="D41" s="201">
        <v>33</v>
      </c>
      <c r="E41" s="198">
        <f t="shared" si="2"/>
        <v>165</v>
      </c>
    </row>
    <row r="42" spans="1:5" x14ac:dyDescent="0.2">
      <c r="A42" s="197" t="s">
        <v>125</v>
      </c>
      <c r="B42" s="197" t="s">
        <v>124</v>
      </c>
      <c r="C42" s="200">
        <v>0</v>
      </c>
      <c r="D42" s="199">
        <v>0.44500000000000001</v>
      </c>
      <c r="E42" s="198">
        <f t="shared" si="2"/>
        <v>0</v>
      </c>
    </row>
    <row r="43" spans="1:5" x14ac:dyDescent="0.2">
      <c r="A43" s="197" t="s">
        <v>118</v>
      </c>
      <c r="B43" s="197"/>
      <c r="C43" s="197"/>
      <c r="D43" s="197"/>
      <c r="E43" s="196">
        <f>SUM(E36:E42)</f>
        <v>2048</v>
      </c>
    </row>
  </sheetData>
  <hyperlinks>
    <hyperlink ref="A2" r:id="rId1" display="https://gao.az.gov/sites/default/files/5095 Reimbursement Rates  181001.pdf" xr:uid="{14A45C57-01C0-4268-9839-72AE4A537C77}"/>
    <hyperlink ref="A5" r:id="rId2" xr:uid="{E1512AE9-3AAD-448E-B4F3-A17FA546C858}"/>
    <hyperlink ref="A8" r:id="rId3" xr:uid="{F464DAF4-5394-47A0-9349-72D43EAA6028}"/>
  </hyperlinks>
  <pageMargins left="0.7" right="0.7" top="0.75" bottom="0.75" header="0.3" footer="0.3"/>
  <pageSetup orientation="portrait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1"/>
  <sheetViews>
    <sheetView zoomScale="130" zoomScaleNormal="130" workbookViewId="0">
      <selection activeCell="H8" sqref="H8"/>
    </sheetView>
  </sheetViews>
  <sheetFormatPr defaultRowHeight="14.25" x14ac:dyDescent="0.2"/>
  <cols>
    <col min="1" max="1" width="11.109375" customWidth="1"/>
    <col min="2" max="2" width="21.6640625" customWidth="1"/>
    <col min="3" max="3" width="11.21875" bestFit="1" customWidth="1"/>
    <col min="4" max="4" width="2" customWidth="1"/>
    <col min="5" max="5" width="10" bestFit="1" customWidth="1"/>
    <col min="6" max="6" width="23.88671875" customWidth="1"/>
    <col min="7" max="7" width="11.5546875" customWidth="1"/>
    <col min="8" max="8" width="11.44140625" customWidth="1"/>
  </cols>
  <sheetData>
    <row r="1" spans="1:8" ht="15" thickBot="1" x14ac:dyDescent="0.25">
      <c r="A1" s="223" t="s">
        <v>76</v>
      </c>
      <c r="B1" s="223" t="s">
        <v>159</v>
      </c>
      <c r="C1" s="224" t="s">
        <v>151</v>
      </c>
      <c r="E1" s="223" t="s">
        <v>107</v>
      </c>
      <c r="H1" s="224" t="s">
        <v>151</v>
      </c>
    </row>
    <row r="2" spans="1:8" x14ac:dyDescent="0.2">
      <c r="B2" s="225" t="s">
        <v>160</v>
      </c>
      <c r="C2" s="226">
        <v>0.31</v>
      </c>
      <c r="F2" s="286" t="s">
        <v>108</v>
      </c>
      <c r="G2" s="150" t="s">
        <v>111</v>
      </c>
      <c r="H2" s="151">
        <v>0.53500000000000003</v>
      </c>
    </row>
    <row r="3" spans="1:8" ht="15" thickBot="1" x14ac:dyDescent="0.25">
      <c r="B3" s="227" t="s">
        <v>179</v>
      </c>
      <c r="C3" s="228">
        <v>0.17599999999999999</v>
      </c>
      <c r="F3" s="287"/>
      <c r="G3" s="152" t="s">
        <v>112</v>
      </c>
      <c r="H3" s="153">
        <v>0.26</v>
      </c>
    </row>
    <row r="4" spans="1:8" x14ac:dyDescent="0.2">
      <c r="B4" s="229" t="s">
        <v>161</v>
      </c>
      <c r="C4" s="228">
        <v>1.7999999999999999E-2</v>
      </c>
      <c r="F4" s="288" t="s">
        <v>113</v>
      </c>
      <c r="G4" s="150" t="s">
        <v>111</v>
      </c>
      <c r="H4" s="151">
        <v>0.47</v>
      </c>
    </row>
    <row r="5" spans="1:8" ht="15" thickBot="1" x14ac:dyDescent="0.25">
      <c r="B5" s="230" t="s">
        <v>162</v>
      </c>
      <c r="C5" s="231">
        <v>0.111</v>
      </c>
      <c r="F5" s="289"/>
      <c r="G5" s="152" t="s">
        <v>112</v>
      </c>
      <c r="H5" s="153">
        <v>0.26</v>
      </c>
    </row>
    <row r="6" spans="1:8" x14ac:dyDescent="0.2">
      <c r="F6" s="286" t="s">
        <v>114</v>
      </c>
      <c r="G6" s="150" t="s">
        <v>111</v>
      </c>
      <c r="H6" s="151">
        <v>0.5</v>
      </c>
    </row>
    <row r="7" spans="1:8" ht="15" thickBot="1" x14ac:dyDescent="0.25">
      <c r="F7" s="287"/>
      <c r="G7" s="152" t="s">
        <v>112</v>
      </c>
      <c r="H7" s="153">
        <v>0.26</v>
      </c>
    </row>
    <row r="8" spans="1:8" ht="15" thickBot="1" x14ac:dyDescent="0.25">
      <c r="F8" s="154" t="s">
        <v>176</v>
      </c>
      <c r="G8" s="155"/>
      <c r="H8" s="156">
        <v>0.1</v>
      </c>
    </row>
    <row r="9" spans="1:8" ht="15" thickBot="1" x14ac:dyDescent="0.25">
      <c r="A9" s="87"/>
      <c r="B9" s="87"/>
      <c r="C9" s="240"/>
      <c r="F9" s="154" t="s">
        <v>177</v>
      </c>
      <c r="G9" s="155"/>
      <c r="H9" s="156">
        <v>0.17499999999999999</v>
      </c>
    </row>
    <row r="10" spans="1:8" ht="15" thickBot="1" x14ac:dyDescent="0.25">
      <c r="B10" s="87"/>
      <c r="F10" s="154" t="s">
        <v>178</v>
      </c>
      <c r="G10" s="155"/>
      <c r="H10" s="263">
        <v>0.42857000000000001</v>
      </c>
    </row>
    <row r="13" spans="1:8" ht="14.25" customHeight="1" x14ac:dyDescent="0.2"/>
    <row r="17" spans="1:1" x14ac:dyDescent="0.2">
      <c r="A17" s="79"/>
    </row>
    <row r="18" spans="1:1" x14ac:dyDescent="0.2">
      <c r="A18" s="79"/>
    </row>
    <row r="19" spans="1:1" x14ac:dyDescent="0.2">
      <c r="A19" s="79"/>
    </row>
    <row r="20" spans="1:1" x14ac:dyDescent="0.2">
      <c r="A20" s="79"/>
    </row>
    <row r="21" spans="1:1" x14ac:dyDescent="0.2">
      <c r="A21" s="79"/>
    </row>
  </sheetData>
  <mergeCells count="3">
    <mergeCell ref="F2:F3"/>
    <mergeCell ref="F4:F5"/>
    <mergeCell ref="F6:F7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C7" sqref="C7"/>
    </sheetView>
  </sheetViews>
  <sheetFormatPr defaultRowHeight="14.25" x14ac:dyDescent="0.2"/>
  <cols>
    <col min="2" max="2" width="16.5546875" customWidth="1"/>
  </cols>
  <sheetData>
    <row r="1" spans="1:7" ht="18" x14ac:dyDescent="0.25">
      <c r="A1" s="121" t="s">
        <v>119</v>
      </c>
      <c r="B1" s="121"/>
      <c r="C1" s="178"/>
      <c r="D1" s="178"/>
      <c r="E1" s="178"/>
      <c r="F1" s="178"/>
      <c r="G1" s="178"/>
    </row>
    <row r="2" spans="1:7" x14ac:dyDescent="0.2">
      <c r="A2" s="92" t="s">
        <v>61</v>
      </c>
      <c r="B2" s="93" t="str">
        <f>'Full Year'!B2</f>
        <v>Doe, John</v>
      </c>
      <c r="C2" s="91"/>
      <c r="D2" s="141"/>
      <c r="E2" s="89"/>
      <c r="F2" s="91"/>
      <c r="G2" s="91"/>
    </row>
    <row r="3" spans="1:7" ht="15" thickBot="1" x14ac:dyDescent="0.25">
      <c r="A3" s="92" t="s">
        <v>60</v>
      </c>
      <c r="B3" s="93" t="str">
        <f>'Full Year'!B3</f>
        <v>Name Here</v>
      </c>
      <c r="C3" s="89"/>
      <c r="D3" s="91"/>
      <c r="E3" s="89"/>
      <c r="F3" s="91"/>
      <c r="G3" s="91"/>
    </row>
    <row r="4" spans="1:7" ht="26.25" thickBot="1" x14ac:dyDescent="0.25">
      <c r="A4" s="146" t="s">
        <v>102</v>
      </c>
      <c r="B4" s="147">
        <f>'Full Year'!B4</f>
        <v>1.05</v>
      </c>
      <c r="C4" s="91"/>
      <c r="D4" s="91"/>
      <c r="E4" s="89"/>
      <c r="F4" s="91"/>
      <c r="G4" s="91"/>
    </row>
    <row r="5" spans="1:7" x14ac:dyDescent="0.2">
      <c r="A5" s="88"/>
      <c r="B5" s="98"/>
      <c r="C5" s="188" t="s">
        <v>77</v>
      </c>
      <c r="D5" s="189" t="s">
        <v>78</v>
      </c>
      <c r="E5" s="190" t="s">
        <v>79</v>
      </c>
      <c r="F5" s="191" t="s">
        <v>80</v>
      </c>
      <c r="G5" s="192" t="s">
        <v>81</v>
      </c>
    </row>
    <row r="6" spans="1:7" x14ac:dyDescent="0.2">
      <c r="A6" s="88" t="s">
        <v>120</v>
      </c>
      <c r="B6" s="88"/>
      <c r="C6" s="164" t="s">
        <v>99</v>
      </c>
      <c r="D6" s="165" t="s">
        <v>99</v>
      </c>
      <c r="E6" s="167" t="s">
        <v>99</v>
      </c>
      <c r="F6" s="170" t="s">
        <v>99</v>
      </c>
      <c r="G6" s="168" t="s">
        <v>99</v>
      </c>
    </row>
    <row r="7" spans="1:7" x14ac:dyDescent="0.2">
      <c r="A7" s="98"/>
      <c r="B7" s="174" t="str">
        <f>'Full Year'!B7</f>
        <v>Name/Position</v>
      </c>
      <c r="C7" s="163">
        <f>'Full Year'!A7</f>
        <v>0</v>
      </c>
      <c r="D7" s="166">
        <f t="shared" ref="D7:G16" si="0">+C7*$B$4</f>
        <v>0</v>
      </c>
      <c r="E7" s="162">
        <f t="shared" si="0"/>
        <v>0</v>
      </c>
      <c r="F7" s="103">
        <f t="shared" si="0"/>
        <v>0</v>
      </c>
      <c r="G7" s="169">
        <f t="shared" si="0"/>
        <v>0</v>
      </c>
    </row>
    <row r="8" spans="1:7" x14ac:dyDescent="0.2">
      <c r="A8" s="98"/>
      <c r="B8" s="174" t="str">
        <f>'Full Year'!B8</f>
        <v>Name/Position</v>
      </c>
      <c r="C8" s="163">
        <f>'Full Year'!A8</f>
        <v>0</v>
      </c>
      <c r="D8" s="166">
        <f t="shared" si="0"/>
        <v>0</v>
      </c>
      <c r="E8" s="162">
        <f t="shared" si="0"/>
        <v>0</v>
      </c>
      <c r="F8" s="103">
        <f t="shared" si="0"/>
        <v>0</v>
      </c>
      <c r="G8" s="169">
        <f t="shared" si="0"/>
        <v>0</v>
      </c>
    </row>
    <row r="9" spans="1:7" x14ac:dyDescent="0.2">
      <c r="A9" s="98"/>
      <c r="B9" s="174" t="str">
        <f>'Full Year'!B9</f>
        <v>Name/Position</v>
      </c>
      <c r="C9" s="163">
        <f>'Full Year'!A9</f>
        <v>0</v>
      </c>
      <c r="D9" s="166">
        <f t="shared" si="0"/>
        <v>0</v>
      </c>
      <c r="E9" s="162">
        <f t="shared" si="0"/>
        <v>0</v>
      </c>
      <c r="F9" s="103">
        <f t="shared" si="0"/>
        <v>0</v>
      </c>
      <c r="G9" s="169">
        <f t="shared" si="0"/>
        <v>0</v>
      </c>
    </row>
    <row r="10" spans="1:7" x14ac:dyDescent="0.2">
      <c r="A10" s="98"/>
      <c r="B10" s="174" t="str">
        <f>'Full Year'!B10</f>
        <v>Name/Position</v>
      </c>
      <c r="C10" s="163">
        <f>'Full Year'!A10</f>
        <v>0</v>
      </c>
      <c r="D10" s="166">
        <f t="shared" si="0"/>
        <v>0</v>
      </c>
      <c r="E10" s="162">
        <f t="shared" si="0"/>
        <v>0</v>
      </c>
      <c r="F10" s="103">
        <f t="shared" si="0"/>
        <v>0</v>
      </c>
      <c r="G10" s="169">
        <f t="shared" si="0"/>
        <v>0</v>
      </c>
    </row>
    <row r="11" spans="1:7" x14ac:dyDescent="0.2">
      <c r="A11" s="98"/>
      <c r="B11" s="174" t="str">
        <f>'Full Year'!B11</f>
        <v>Name/Position</v>
      </c>
      <c r="C11" s="163">
        <f>'Full Year'!A11</f>
        <v>0</v>
      </c>
      <c r="D11" s="166">
        <f t="shared" si="0"/>
        <v>0</v>
      </c>
      <c r="E11" s="162">
        <f t="shared" si="0"/>
        <v>0</v>
      </c>
      <c r="F11" s="103">
        <f t="shared" si="0"/>
        <v>0</v>
      </c>
      <c r="G11" s="169">
        <f t="shared" si="0"/>
        <v>0</v>
      </c>
    </row>
    <row r="12" spans="1:7" x14ac:dyDescent="0.2">
      <c r="A12" s="98"/>
      <c r="B12" s="174" t="str">
        <f>'Full Year'!B12</f>
        <v>Name/Position</v>
      </c>
      <c r="C12" s="163">
        <f>'Full Year'!A12</f>
        <v>0</v>
      </c>
      <c r="D12" s="166">
        <f t="shared" si="0"/>
        <v>0</v>
      </c>
      <c r="E12" s="162">
        <f t="shared" si="0"/>
        <v>0</v>
      </c>
      <c r="F12" s="103">
        <f t="shared" si="0"/>
        <v>0</v>
      </c>
      <c r="G12" s="169">
        <f t="shared" si="0"/>
        <v>0</v>
      </c>
    </row>
    <row r="13" spans="1:7" x14ac:dyDescent="0.2">
      <c r="A13" s="98"/>
      <c r="B13" s="174" t="str">
        <f>'Full Year'!B13</f>
        <v>Name/Position</v>
      </c>
      <c r="C13" s="163">
        <f>'Full Year'!A13</f>
        <v>0</v>
      </c>
      <c r="D13" s="166">
        <f t="shared" si="0"/>
        <v>0</v>
      </c>
      <c r="E13" s="162">
        <f t="shared" si="0"/>
        <v>0</v>
      </c>
      <c r="F13" s="103">
        <f t="shared" si="0"/>
        <v>0</v>
      </c>
      <c r="G13" s="169">
        <f t="shared" si="0"/>
        <v>0</v>
      </c>
    </row>
    <row r="14" spans="1:7" x14ac:dyDescent="0.2">
      <c r="A14" s="98"/>
      <c r="B14" s="174" t="str">
        <f>'Full Year'!B14</f>
        <v>Name/Position</v>
      </c>
      <c r="C14" s="163">
        <f>'Full Year'!A14</f>
        <v>0</v>
      </c>
      <c r="D14" s="166">
        <f t="shared" si="0"/>
        <v>0</v>
      </c>
      <c r="E14" s="162">
        <f t="shared" si="0"/>
        <v>0</v>
      </c>
      <c r="F14" s="103">
        <f t="shared" si="0"/>
        <v>0</v>
      </c>
      <c r="G14" s="169">
        <f t="shared" si="0"/>
        <v>0</v>
      </c>
    </row>
    <row r="15" spans="1:7" x14ac:dyDescent="0.2">
      <c r="A15" s="98"/>
      <c r="B15" s="174" t="str">
        <f>'Full Year'!B15</f>
        <v>Name/Position</v>
      </c>
      <c r="C15" s="163">
        <f>'Full Year'!A15</f>
        <v>0</v>
      </c>
      <c r="D15" s="166">
        <f t="shared" si="0"/>
        <v>0</v>
      </c>
      <c r="E15" s="162">
        <f t="shared" si="0"/>
        <v>0</v>
      </c>
      <c r="F15" s="103">
        <f t="shared" si="0"/>
        <v>0</v>
      </c>
      <c r="G15" s="169">
        <f t="shared" si="0"/>
        <v>0</v>
      </c>
    </row>
    <row r="16" spans="1:7" x14ac:dyDescent="0.2">
      <c r="A16" s="98"/>
      <c r="B16" s="174" t="str">
        <f>'Full Year'!B17</f>
        <v>Name/Position</v>
      </c>
      <c r="C16" s="163">
        <f>'Full Year'!A16</f>
        <v>0</v>
      </c>
      <c r="D16" s="166">
        <f t="shared" si="0"/>
        <v>0</v>
      </c>
      <c r="E16" s="162">
        <f t="shared" si="0"/>
        <v>0</v>
      </c>
      <c r="F16" s="103">
        <f t="shared" si="0"/>
        <v>0</v>
      </c>
      <c r="G16" s="169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sqref="A1:A2"/>
    </sheetView>
  </sheetViews>
  <sheetFormatPr defaultRowHeight="14.25" x14ac:dyDescent="0.2"/>
  <sheetData>
    <row r="1" spans="1:1" x14ac:dyDescent="0.2">
      <c r="A1" s="87" t="s">
        <v>71</v>
      </c>
    </row>
    <row r="2" spans="1:1" x14ac:dyDescent="0.2">
      <c r="A2" s="8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Full Year</vt:lpstr>
      <vt:lpstr>Split Year</vt:lpstr>
      <vt:lpstr>Travel - Sample Worksheet Only</vt:lpstr>
      <vt:lpstr>Values</vt:lpstr>
      <vt:lpstr>Annualized Salary Amounts</vt:lpstr>
      <vt:lpstr>Data</vt:lpstr>
      <vt:lpstr>CostShare</vt:lpstr>
      <vt:lpstr>InflationFactor</vt:lpstr>
      <vt:lpstr>InflationFactor2</vt:lpstr>
      <vt:lpstr>'Full Year'!Print_Area</vt:lpstr>
      <vt:lpstr>'Split Year'!Print_Area</vt:lpstr>
      <vt:lpstr>'Full Year'!Print_Titles</vt:lpstr>
      <vt:lpstr>'Split Year'!Print_Titles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tglenda</dc:creator>
  <cp:lastModifiedBy>Ashley Stewart</cp:lastModifiedBy>
  <cp:lastPrinted>2019-09-23T23:17:09Z</cp:lastPrinted>
  <dcterms:created xsi:type="dcterms:W3CDTF">2001-07-16T20:23:11Z</dcterms:created>
  <dcterms:modified xsi:type="dcterms:W3CDTF">2021-03-16T18:26:57Z</dcterms:modified>
</cp:coreProperties>
</file>